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tabRatio="500" activeTab="0"/>
  </bookViews>
  <sheets>
    <sheet name="годограф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<sst xmlns="http://schemas.openxmlformats.org/spreadsheetml/2006/main" count="8" uniqueCount="8">
  <si>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</si>
  <si>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Vе</t>
  </si>
  <si>
    <t>Vk</t>
  </si>
  <si>
    <t>h</t>
  </si>
  <si>
    <t>k</t>
  </si>
  <si>
    <t>ln(...)</t>
  </si>
  <si>
    <t>Dln(…)</t>
  </si>
  <si>
    <t>t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</si>
</sst>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E+00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.85"/>
      <color indexed="8"/>
      <name val="Calibri"/>
      <family val="0"/>
    </font>
    <font>
      <b/>
      <sz val="12.85"/>
      <color indexed="8"/>
      <name val="Calibri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5.4"/>
      <color indexed="8"/>
      <name val="Calibri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</cellXfs>
  <cellStyles count="4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Заголовок 1" xfId="35"/>
    <cellStyle name="Заголовок 2" xfId="36"/>
    <cellStyle name="Заголовок 3" xfId="37"/>
    <cellStyle name="Заголовок 4" xfId="38"/>
    <cellStyle name="Зв'язана клітинка" xfId="39"/>
    <cellStyle name="Колірна тема 1" xfId="40"/>
    <cellStyle name="Колірна тема 2" xfId="41"/>
    <cellStyle name="Колірна тема 3" xfId="42"/>
    <cellStyle name="Колірна тема 4" xfId="43"/>
    <cellStyle name="Колірна тема 5" xfId="44"/>
    <cellStyle name="Колірна тема 6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C2D69A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6B8B7"/>
      <rgbColor rgb="00FABF8F"/>
      <rgbColor rgb="00D7E3BB"/>
      <rgbColor rgb="00DDD9C4"/>
      <rgbColor rgb="00DCE6F1"/>
      <rgbColor rgb="00C5D9F1"/>
      <rgbColor rgb="00F2DCDB"/>
      <rgbColor rgb="00FDE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5"/>
          <c:y val="0.01975"/>
          <c:w val="0.911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годограф!$A$1:$B$1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66"/>
              </a:solidFill>
              <a:ln>
                <a:solidFill>
                  <a:srgbClr val="66666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E+00"/>
            </c:trendlineLbl>
          </c:trendline>
          <c:xVal>
            <c:numRef>
              <c:f>годограф!$A$4:$A$15</c:f>
              <c:numCache/>
            </c:numRef>
          </c:xVal>
          <c:yVal>
            <c:numRef>
              <c:f>годограф!$B$4:$B$15</c:f>
              <c:numCache/>
            </c:numRef>
          </c:yVal>
          <c:smooth val="0"/>
        </c:ser>
        <c:axId val="36793172"/>
        <c:axId val="62703093"/>
      </c:scatterChart>
      <c:valAx>
        <c:axId val="367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85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703093"/>
        <c:crosses val="autoZero"/>
        <c:crossBetween val="midCat"/>
        <c:dispUnits/>
      </c:valAx>
      <c:valAx>
        <c:axId val="627030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85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79317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8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</xdr:row>
      <xdr:rowOff>9525</xdr:rowOff>
    </xdr:from>
    <xdr:to>
      <xdr:col>24</xdr:col>
      <xdr:colOff>219075</xdr:colOff>
      <xdr:row>26</xdr:row>
      <xdr:rowOff>57150</xdr:rowOff>
    </xdr:to>
    <xdr:graphicFrame>
      <xdr:nvGraphicFramePr>
        <xdr:cNvPr id="1" name="Диаграмма 1"/>
        <xdr:cNvGraphicFramePr/>
      </xdr:nvGraphicFramePr>
      <xdr:xfrm>
        <a:off x="5362575" y="190500"/>
        <a:ext cx="6057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H14" sqref="H14"/>
    </sheetView>
  </sheetViews>
  <sheetFormatPr defaultColWidth="8.57421875" defaultRowHeight="15"/>
  <cols>
    <col min="1" max="1" width="9.8515625" style="0" bestFit="1" customWidth="1"/>
    <col min="2" max="2" width="10.00390625" style="0" bestFit="1" customWidth="1"/>
    <col min="3" max="3" width="7.7109375" style="0" bestFit="1" customWidth="1"/>
    <col min="4" max="4" width="10.140625" style="0" bestFit="1" customWidth="1"/>
    <col min="5" max="5" width="8.57421875" style="0" customWidth="1"/>
    <col min="6" max="6" width="10.421875" style="0" bestFit="1" customWidth="1"/>
    <col min="7" max="7" width="9.140625" style="0" bestFit="1" customWidth="1"/>
    <col min="8" max="8" width="5.8515625" style="0" bestFit="1" customWidth="1"/>
    <col min="9" max="9" width="5.421875" style="0" bestFit="1" customWidth="1"/>
    <col min="10" max="18" width="4.7109375" style="0" bestFit="1" customWidth="1"/>
    <col min="19" max="19" width="5.57421875" style="0" bestFit="1" customWidth="1"/>
  </cols>
  <sheetData>
    <row r="1" spans="1:4" ht="14.25">
      <c r="A1" s="10"/>
      <c r="B1" s="10"/>
      <c r="C1" s="4"/>
      <c r="D1" s="4"/>
    </row>
    <row r="2" spans="1:9" ht="12.75" customHeight="1">
      <c r="A2" s="6" t="s">
        <v>0</v>
      </c>
      <c r="B2" s="13" t="s">
        <v>7</v>
      </c>
      <c r="D2" s="7" t="s">
        <v>1</v>
      </c>
      <c r="E2" s="7" t="s">
        <v>2</v>
      </c>
      <c r="F2" t="s">
        <v>3</v>
      </c>
      <c r="G2" s="7" t="s">
        <v>4</v>
      </c>
      <c r="H2" t="s">
        <v>5</v>
      </c>
      <c r="I2" t="s">
        <v>6</v>
      </c>
    </row>
    <row r="3" spans="1:25" ht="12.75" customHeight="1">
      <c r="A3" s="9">
        <v>0</v>
      </c>
      <c r="B3" s="11">
        <v>0</v>
      </c>
      <c r="D3" s="14">
        <f>(A4-A3)/(B4-B3)</f>
        <v>214.28571428571428</v>
      </c>
      <c r="E3" s="3">
        <f>A4/B4</f>
        <v>214.28571428571428</v>
      </c>
      <c r="F3" s="8">
        <f>SUM(I$3:I3)/PI()</f>
        <v>0</v>
      </c>
      <c r="G3" s="7">
        <v>1</v>
      </c>
      <c r="H3" s="1">
        <f>LN(G3+SQRT(G3^2-1))</f>
        <v>0</v>
      </c>
      <c r="I3" s="1">
        <f>H3*(A4-A3)</f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9">
        <v>3</v>
      </c>
      <c r="B4" s="12">
        <v>0.014</v>
      </c>
      <c r="D4" s="14">
        <f>(A5-A3)/(B5-B3)</f>
        <v>304.56852791878174</v>
      </c>
      <c r="E4" s="3">
        <f>A4/B4</f>
        <v>214.28571428571428</v>
      </c>
      <c r="F4" s="8">
        <f>SUM(I$3:I4)/PI()</f>
        <v>0.42420095837286687</v>
      </c>
      <c r="G4" s="5">
        <f>$D4/$E4</f>
        <v>1.4213197969543148</v>
      </c>
      <c r="H4" s="1">
        <f aca="true" t="shared" si="0" ref="H4:H15">LN(G4+SQRT(G4^2-1))</f>
        <v>0.8884444096466321</v>
      </c>
      <c r="I4" s="1">
        <f>(H4+H3)*(A4-A3)/2</f>
        <v>1.3326666144699482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9">
        <v>6</v>
      </c>
      <c r="B5" s="12">
        <v>0.0197</v>
      </c>
      <c r="D5" s="14">
        <f>(A6-A4)/(B6-B4)</f>
        <v>645.1612903225806</v>
      </c>
      <c r="E5" s="3">
        <f>A5/B5</f>
        <v>304.56852791878174</v>
      </c>
      <c r="F5" s="8">
        <f>SUM(I$3:I5)/PI()</f>
        <v>1.5085938873891163</v>
      </c>
      <c r="G5" s="5">
        <f>$D5/$E5</f>
        <v>2.118279569892473</v>
      </c>
      <c r="H5" s="1">
        <f t="shared" si="0"/>
        <v>1.3827028299548128</v>
      </c>
      <c r="I5" s="1">
        <f>(H5+H4)*(A5-A4)/2</f>
        <v>3.406720859402167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>
      <c r="A6" s="9">
        <v>9</v>
      </c>
      <c r="B6" s="12">
        <v>0.0233</v>
      </c>
      <c r="D6" s="14">
        <f>(A7-A5)/(B7-B5)</f>
        <v>869.5652173913044</v>
      </c>
      <c r="E6" s="3">
        <f>A6/B6</f>
        <v>386.26609442060084</v>
      </c>
      <c r="F6" s="8">
        <f>SUM(I$3:I6)/PI()</f>
        <v>2.8616701726859284</v>
      </c>
      <c r="G6" s="5">
        <f>$D6/$E6</f>
        <v>2.2512077294685993</v>
      </c>
      <c r="H6" s="1">
        <f t="shared" si="0"/>
        <v>1.4511735151352083</v>
      </c>
      <c r="I6" s="1">
        <f>(H6+H5)*(A6-A5)/2</f>
        <v>4.250814517635032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>
      <c r="A7" s="9">
        <v>12</v>
      </c>
      <c r="B7" s="12">
        <v>0.0266</v>
      </c>
      <c r="D7" s="14">
        <f>(A8-A6)/(B8-B6)</f>
        <v>1111.1111111111122</v>
      </c>
      <c r="E7" s="3">
        <f>A7/B7</f>
        <v>451.1278195488722</v>
      </c>
      <c r="F7" s="8">
        <f>SUM(I$3:I7)/PI()</f>
        <v>4.294859201949884</v>
      </c>
      <c r="G7" s="5">
        <f>$D7/$E7</f>
        <v>2.4629629629629655</v>
      </c>
      <c r="H7" s="1">
        <f t="shared" si="0"/>
        <v>1.5504905685588783</v>
      </c>
      <c r="I7" s="1">
        <f>(H7+H6)*(A7-A6)/2</f>
        <v>4.50249612554113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9">
        <v>15</v>
      </c>
      <c r="B8" s="12">
        <v>0.028699999999999996</v>
      </c>
      <c r="D8" s="14">
        <f>(A9-A7)/(B9-B7)</f>
        <v>1428.5714285714278</v>
      </c>
      <c r="E8" s="3">
        <f>A8/B8</f>
        <v>522.6480836236934</v>
      </c>
      <c r="F8" s="8">
        <f>SUM(I$3:I8)/PI()</f>
        <v>5.829374233127878</v>
      </c>
      <c r="G8" s="5">
        <f>$D8/$E8</f>
        <v>2.7333333333333316</v>
      </c>
      <c r="H8" s="1">
        <f t="shared" si="0"/>
        <v>1.6633901972890535</v>
      </c>
      <c r="I8" s="1">
        <f>(H8+H7)*(A8-A7)/2</f>
        <v>4.8208211487718975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9">
        <v>18</v>
      </c>
      <c r="B9" s="12">
        <v>0.0308</v>
      </c>
      <c r="D9" s="14">
        <f>(A10-A8)/(B10-B8)</f>
        <v>1538.461538461538</v>
      </c>
      <c r="E9" s="3">
        <f>A9/B9</f>
        <v>584.4155844155844</v>
      </c>
      <c r="F9" s="8">
        <f>SUM(I$3:I9)/PI()</f>
        <v>7.3984490936445795</v>
      </c>
      <c r="G9" s="5">
        <f>$D9/$E9</f>
        <v>2.632478632478632</v>
      </c>
      <c r="H9" s="1">
        <f t="shared" si="0"/>
        <v>1.6228725058654123</v>
      </c>
      <c r="I9" s="1">
        <f>(H9+H8)*(A9-A8)/2</f>
        <v>4.929394054731699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9">
        <v>21</v>
      </c>
      <c r="B10" s="12">
        <v>0.0326</v>
      </c>
      <c r="D10" s="14">
        <f>(A11-A9)/(B11-B9)</f>
        <v>1714.2857142857163</v>
      </c>
      <c r="E10" s="3">
        <f>A10/B10</f>
        <v>644.1717791411044</v>
      </c>
      <c r="F10" s="8">
        <f>SUM(I$3:I10)/PI()</f>
        <v>8.953778807953784</v>
      </c>
      <c r="G10" s="5">
        <f>$D10/$E10</f>
        <v>2.661224489795921</v>
      </c>
      <c r="H10" s="1">
        <f t="shared" si="0"/>
        <v>1.6346024303903934</v>
      </c>
      <c r="I10" s="1">
        <f>(H10+H9)*(A10-A9)/2</f>
        <v>4.886212404383708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9">
        <v>24</v>
      </c>
      <c r="B11" s="12">
        <v>0.0343</v>
      </c>
      <c r="D11" s="14">
        <f>(A12-A10)/(B12-B10)</f>
        <v>1764.705882352941</v>
      </c>
      <c r="E11" s="3">
        <f>A11/B11</f>
        <v>699.7084548104957</v>
      </c>
      <c r="F11" s="8">
        <f>SUM(I$3:I11)/PI()</f>
        <v>10.486908225227914</v>
      </c>
      <c r="G11" s="5">
        <f>$D11/$E11</f>
        <v>2.5220588235294112</v>
      </c>
      <c r="H11" s="1">
        <f t="shared" si="0"/>
        <v>1.576376312483477</v>
      </c>
      <c r="I11" s="1">
        <f>(H11+H10)*(A11-A10)/2</f>
        <v>4.816468114310807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9">
        <v>27</v>
      </c>
      <c r="B12" s="12">
        <v>0.036</v>
      </c>
      <c r="D12" s="14">
        <f>(A13-A11)/(B13-B11)</f>
        <v>2068.9655172413795</v>
      </c>
      <c r="E12" s="3">
        <f>A12/B12</f>
        <v>750</v>
      </c>
      <c r="F12" s="8">
        <f>SUM(I$3:I12)/PI()</f>
        <v>12.038503933828313</v>
      </c>
      <c r="G12" s="5">
        <f>$D12/$E12</f>
        <v>2.7586206896551726</v>
      </c>
      <c r="H12" s="1">
        <f t="shared" si="0"/>
        <v>1.6732781405034969</v>
      </c>
      <c r="I12" s="1">
        <f>(H12+H11)*(A12-A11)/2</f>
        <v>4.874481679480461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9">
        <v>30</v>
      </c>
      <c r="B13" s="12">
        <v>0.0372</v>
      </c>
      <c r="D13" s="14">
        <f>(A14-A12)/(B14-B12)</f>
        <v>2727.2727272727266</v>
      </c>
      <c r="E13" s="3">
        <f>A13/B13</f>
        <v>806.4516129032259</v>
      </c>
      <c r="F13" s="8">
        <f>SUM(I$3:I13)/PI()</f>
        <v>13.739341391664993</v>
      </c>
      <c r="G13" s="5">
        <f>$D13/$E13</f>
        <v>3.381818181818181</v>
      </c>
      <c r="H13" s="1">
        <f t="shared" si="0"/>
        <v>1.888947501156538</v>
      </c>
      <c r="I13" s="1">
        <f>(H13+H12)*(A13-A12)/2</f>
        <v>5.343338462490053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9">
        <v>33</v>
      </c>
      <c r="B14" s="12">
        <v>0.0382</v>
      </c>
      <c r="D14" s="14">
        <f>(A15-A13)/(B15-B13)</f>
        <v>3157.8947368420954</v>
      </c>
      <c r="E14" s="3">
        <f>A14/B14</f>
        <v>863.8743455497382</v>
      </c>
      <c r="F14" s="8">
        <f>SUM(I$3:I14)/PI()</f>
        <v>15.581912274040185</v>
      </c>
      <c r="G14" s="5">
        <f>$D14/$E14</f>
        <v>3.655502392344486</v>
      </c>
      <c r="H14" s="1">
        <f t="shared" si="0"/>
        <v>1.9701239307023761</v>
      </c>
      <c r="I14" s="1">
        <f>(H14+H13)*(A14-A13)/2</f>
        <v>5.788607147788371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9">
        <v>36</v>
      </c>
      <c r="B15" s="12">
        <v>0.0391</v>
      </c>
      <c r="D15" s="14">
        <f>(A15-A14)/(B15-B14)</f>
        <v>3333.333333333315</v>
      </c>
      <c r="E15" s="3">
        <f>A15/B15</f>
        <v>920.7161125319692</v>
      </c>
      <c r="F15" s="8">
        <f>SUM(I$3:I15)/PI()</f>
        <v>17.458446323620766</v>
      </c>
      <c r="G15" s="5">
        <f>$D15/$E15</f>
        <v>3.6203703703703507</v>
      </c>
      <c r="H15" s="1">
        <f t="shared" si="0"/>
        <v>1.960079792213262</v>
      </c>
      <c r="I15" s="1">
        <f>(H15+H14)*(A15-A14)/2</f>
        <v>5.895305584373457</v>
      </c>
      <c r="S15" s="1"/>
      <c r="T15" s="1"/>
      <c r="U15" s="1"/>
      <c r="V15" s="1"/>
      <c r="W15" s="1"/>
      <c r="X15" s="1"/>
      <c r="Y15" s="1"/>
    </row>
    <row r="16" spans="4:25" ht="14.25">
      <c r="D16" s="3"/>
      <c r="E16" s="3"/>
      <c r="F16" s="8"/>
      <c r="G16" s="5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1"/>
      <c r="V16" s="1"/>
      <c r="W16" s="1"/>
      <c r="X16" s="1"/>
      <c r="Y16" s="1"/>
    </row>
    <row r="17" spans="4:25" ht="14.25">
      <c r="D17" s="3"/>
      <c r="G17" s="3"/>
      <c r="H17" s="1"/>
      <c r="I17" s="1"/>
      <c r="U17" s="1"/>
      <c r="V17" s="1"/>
      <c r="W17" s="1"/>
      <c r="X17" s="1"/>
      <c r="Y17" s="1"/>
    </row>
    <row r="18" spans="4:25" ht="14.25">
      <c r="D18" s="3"/>
      <c r="F18" s="5"/>
      <c r="H18" s="1"/>
      <c r="I18" s="1"/>
      <c r="V18" s="1"/>
      <c r="W18" s="1"/>
      <c r="X18" s="1"/>
      <c r="Y18" s="1"/>
    </row>
    <row r="19" spans="4:25" ht="14.25">
      <c r="D19" s="3"/>
      <c r="F19" s="5"/>
      <c r="H19" s="1"/>
      <c r="I19" s="1"/>
      <c r="W19" s="1"/>
      <c r="X19" s="1"/>
      <c r="Y19" s="1"/>
    </row>
    <row r="20" spans="4:25" ht="14.25">
      <c r="D20" s="3"/>
      <c r="F20" s="5"/>
      <c r="H20" s="1"/>
      <c r="I20" s="1"/>
      <c r="X20" s="1"/>
      <c r="Y20" s="1"/>
    </row>
    <row r="21" spans="4:25" ht="14.25">
      <c r="D21" s="3"/>
      <c r="F21" s="5"/>
      <c r="H21" s="1"/>
      <c r="I21" s="1"/>
      <c r="Y21" s="1"/>
    </row>
    <row r="22" ht="14.25">
      <c r="F22" s="5"/>
    </row>
    <row r="23" ht="14.25">
      <c r="F23" s="5"/>
    </row>
    <row r="24" ht="14.25">
      <c r="F24" s="5"/>
    </row>
    <row r="25" ht="14.25">
      <c r="F25" s="5"/>
    </row>
    <row r="26" spans="6:24" ht="14.25">
      <c r="F26" s="5"/>
      <c r="X26">
        <f>Y24/1.5</f>
        <v>0</v>
      </c>
    </row>
    <row r="27" ht="14.25">
      <c r="F27" s="5"/>
    </row>
    <row r="28" ht="14.25">
      <c r="F28" s="5"/>
    </row>
    <row r="29" ht="14.25">
      <c r="F29" s="5"/>
    </row>
    <row r="30" ht="14.25">
      <c r="F30" s="5"/>
    </row>
  </sheetData>
  <sheetProtection/>
  <mergeCells count="1">
    <mergeCell ref="A1:B1"/>
  </mergeCells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 by punsh</dc:creator>
  <cp:keywords/>
  <dc:description/>
  <cp:lastModifiedBy>Соня</cp:lastModifiedBy>
  <dcterms:created xsi:type="dcterms:W3CDTF">2023-07-13T06:52:20Z</dcterms:created>
  <dcterms:modified xsi:type="dcterms:W3CDTF">2024-04-03T21:25:49Z</dcterms:modified>
  <cp:category/>
  <cp:version/>
  <cp:contentType/>
  <cp:contentStatus/>
</cp:coreProperties>
</file>