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8925" activeTab="3"/>
  </bookViews>
  <sheets>
    <sheet name="1 курс (2019)" sheetId="1" r:id="rId1"/>
    <sheet name="2 курс (2019)" sheetId="2" r:id="rId2"/>
    <sheet name="3 курс (2018)" sheetId="3" r:id="rId3"/>
    <sheet name="4 курс (2016)" sheetId="4" r:id="rId4"/>
  </sheets>
  <definedNames/>
  <calcPr fullCalcOnLoad="1"/>
</workbook>
</file>

<file path=xl/sharedStrings.xml><?xml version="1.0" encoding="utf-8"?>
<sst xmlns="http://schemas.openxmlformats.org/spreadsheetml/2006/main" count="860" uniqueCount="274">
  <si>
    <t>ЛЬВІВСЬКИЙ НАЦІОНАЛЬНИЙ УНІВЕРСИТЕТ імені ІВАНА ФРАНКА</t>
  </si>
  <si>
    <t>"ЗАТВЕРДЖУЮ"</t>
  </si>
  <si>
    <t>РОБОЧИЙ НАВЧАЛЬНИЙ ПЛАН на 2020-2021 навчальний рік</t>
  </si>
  <si>
    <t>10 Природничі науки</t>
  </si>
  <si>
    <t>"____"__________________ 2020 р.</t>
  </si>
  <si>
    <t>Спеціальність</t>
  </si>
  <si>
    <t>101 Екологія</t>
  </si>
  <si>
    <t>Спеціалізація</t>
  </si>
  <si>
    <t>Комп'ютерні технології в екології та управління якістю довкілля</t>
  </si>
  <si>
    <t xml:space="preserve">Факультет </t>
  </si>
  <si>
    <t>геологічний</t>
  </si>
  <si>
    <t>форма навчання</t>
  </si>
  <si>
    <t>денна</t>
  </si>
  <si>
    <t>Курс</t>
  </si>
  <si>
    <t>І бакалавр</t>
  </si>
  <si>
    <t>ГРАФІК НАВЧАЛЬНОГО ПРОЦЕСУ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</si>
  <si>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</si>
  <si>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</si>
  <si>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</si>
  <si>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</si>
  <si>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</si>
  <si>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</si>
  <si>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</si>
  <si>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</si>
  <si>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</si>
  <si>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</si>
  <si>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</si>
  <si>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</si>
  <si>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</si>
  <si>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Т</t>
  </si>
  <si>
    <t>С</t>
  </si>
  <si>
    <t>К</t>
  </si>
  <si>
    <t>П</t>
  </si>
  <si>
    <t>ПОЗНАЧЕННЯ: Т - теоретичне навчання; С - екзаменаційна сесія; П - практика; К - канікули; ДЕ - складання державного екзамену; ДР - захист дипломної роботи</t>
  </si>
  <si>
    <t>Тривалість 1 семестру      16 тижнів  (з 1.09 по 18.12)                                       Тривалість 2 семестру      16 тижнів (з 9.02 по 31.05)</t>
  </si>
  <si>
    <t>ПЛАН НАВЧАЛЬНОГО ПРОЦЕСУ</t>
  </si>
  <si>
    <t>№ за порядком</t>
  </si>
  <si>
    <t>Шифр за ОП</t>
  </si>
  <si>
    <t>Назва навчальної дисципліни</t>
  </si>
  <si>
    <t>Сигма</t>
  </si>
  <si>
    <t>Кількість студентів</t>
  </si>
  <si>
    <t>Кількість груп</t>
  </si>
  <si>
    <t>Кількість годин</t>
  </si>
  <si>
    <t>1 семестр</t>
  </si>
  <si>
    <t>2 семестр</t>
  </si>
  <si>
    <t>Форми контролю по семестрах</t>
  </si>
  <si>
    <t xml:space="preserve">Перелік  спеціальностей для яких читають лекції 
в одному потоці або кількість потоків
</t>
  </si>
  <si>
    <t>Кафедра</t>
  </si>
  <si>
    <t>за навчал. планом</t>
  </si>
  <si>
    <t>на поточний навч.рік</t>
  </si>
  <si>
    <t>К-ть кредитів ECTS</t>
  </si>
  <si>
    <t>Всього годин</t>
  </si>
  <si>
    <t>з них аудиторних</t>
  </si>
  <si>
    <t>Самостійна робота</t>
  </si>
  <si>
    <t>К-ть год. на тижд.</t>
  </si>
  <si>
    <t>в тому</t>
  </si>
  <si>
    <t>в тому числі</t>
  </si>
  <si>
    <t>КК</t>
  </si>
  <si>
    <t>КП</t>
  </si>
  <si>
    <t>всього</t>
  </si>
  <si>
    <t>числі</t>
  </si>
  <si>
    <t>ПС</t>
  </si>
  <si>
    <t>ЛБ</t>
  </si>
  <si>
    <t>лекції</t>
  </si>
  <si>
    <t>практичні, семінарські</t>
  </si>
  <si>
    <t>лабораторні</t>
  </si>
  <si>
    <t>практичні</t>
  </si>
  <si>
    <t>іспити</t>
  </si>
  <si>
    <t>заліки</t>
  </si>
  <si>
    <t>контр.роб.</t>
  </si>
  <si>
    <t>курс.роб.</t>
  </si>
  <si>
    <t>1. НОРМАТИВНІ  НАВЧАЛЬНІ  ДИСЦИПЛІНИ</t>
  </si>
  <si>
    <t>ЗК 1.1.01</t>
  </si>
  <si>
    <t>Історія України</t>
  </si>
  <si>
    <t>091, 101 (б., геогр.)</t>
  </si>
  <si>
    <t>істор. краєзнав.</t>
  </si>
  <si>
    <t>ЗК 1.1.05</t>
  </si>
  <si>
    <t>Іноз. мова (за проф.спр.)</t>
  </si>
  <si>
    <t>Іноз.мов (прир.)</t>
  </si>
  <si>
    <t>ЗК 1.1.06</t>
  </si>
  <si>
    <t>Латинська мова (за проф.спр.)</t>
  </si>
  <si>
    <t>клас.філолог.</t>
  </si>
  <si>
    <t>ЗК 1.1.07</t>
  </si>
  <si>
    <t>Фізвиховання</t>
  </si>
  <si>
    <t>фіз.виховання</t>
  </si>
  <si>
    <t>ПП 1.2.01</t>
  </si>
  <si>
    <t>Вступ до екологічної діяльності</t>
  </si>
  <si>
    <t>еколог. геолог.</t>
  </si>
  <si>
    <t>ПП 1.2.02</t>
  </si>
  <si>
    <t>Методи екологічних досліджень</t>
  </si>
  <si>
    <t>ПП 1.2.03</t>
  </si>
  <si>
    <t>Біологія</t>
  </si>
  <si>
    <t>101 (біологи, географи)</t>
  </si>
  <si>
    <t>ботаніки</t>
  </si>
  <si>
    <t>зоології</t>
  </si>
  <si>
    <t>фізіол.та екол.росл.</t>
  </si>
  <si>
    <t>ПП 1.2.04</t>
  </si>
  <si>
    <t>Вища математика</t>
  </si>
  <si>
    <t>вищої матем.</t>
  </si>
  <si>
    <t>ПП 1.2.05</t>
  </si>
  <si>
    <t>Геологія з основами геоморфології</t>
  </si>
  <si>
    <t>Заг. та істор.геолог.</t>
  </si>
  <si>
    <t>ПП 1.2.06</t>
  </si>
  <si>
    <t>Фізика</t>
  </si>
  <si>
    <t>заг.фізики</t>
  </si>
  <si>
    <t>ПП 1.2.07</t>
  </si>
  <si>
    <t>Хімія з осн.біогеохімії</t>
  </si>
  <si>
    <t>аналіт. хімії</t>
  </si>
  <si>
    <t>ПП 1.2.08</t>
  </si>
  <si>
    <t>Грунтознавство</t>
  </si>
  <si>
    <t>грунтознавств.</t>
  </si>
  <si>
    <t>Разом:</t>
  </si>
  <si>
    <t>3/4</t>
  </si>
  <si>
    <t>3/3</t>
  </si>
  <si>
    <t>Практика</t>
  </si>
  <si>
    <t>№</t>
  </si>
  <si>
    <t>Назва практики</t>
  </si>
  <si>
    <t>Семестр</t>
  </si>
  <si>
    <t>Число</t>
  </si>
  <si>
    <t>Кількість</t>
  </si>
  <si>
    <t>Форма</t>
  </si>
  <si>
    <t>з/п</t>
  </si>
  <si>
    <t>тижнів</t>
  </si>
  <si>
    <t>кредитів</t>
  </si>
  <si>
    <t>годин</t>
  </si>
  <si>
    <t>звітності</t>
  </si>
  <si>
    <t>ECTS</t>
  </si>
  <si>
    <t>Навчальна екологічна практика</t>
  </si>
  <si>
    <t>диф.залік</t>
  </si>
  <si>
    <t xml:space="preserve">Канікули: 1 семестр   з  06.01.  по  08.02. </t>
  </si>
  <si>
    <t xml:space="preserve">Екзаменаційна сесія:   1 семестр   з  19.12. по 5.01. </t>
  </si>
  <si>
    <t xml:space="preserve">2 семестр   з  01.06.  по  21.06. </t>
  </si>
  <si>
    <t xml:space="preserve">2 семестр  з  20.07.  по  31.08. </t>
  </si>
  <si>
    <t xml:space="preserve">Практика:       </t>
  </si>
  <si>
    <t>2 семестр   з 22.06   по 19.07</t>
  </si>
  <si>
    <t>Декан геологічного факультету                                                                 М.М. Павлунь</t>
  </si>
  <si>
    <r>
      <t>Проректор</t>
    </r>
    <r>
      <rPr>
        <b/>
        <sz val="8"/>
        <rFont val="Times New Roman"/>
        <family val="1"/>
      </rPr>
      <t xml:space="preserve"> _____________________</t>
    </r>
  </si>
  <si>
    <r>
      <t>Галузь знань</t>
    </r>
    <r>
      <rPr>
        <u val="single"/>
        <sz val="10"/>
        <rFont val="Times New Roman"/>
        <family val="1"/>
      </rPr>
      <t xml:space="preserve"> </t>
    </r>
  </si>
  <si>
    <t>ІІ бакалавр</t>
  </si>
  <si>
    <t>Тривалість 3 семестру      16 тижнів  (з 1.09 по 18.12)                                      Тривалість 4 семестру      16 тижнів (з 9.02 по 31.05)</t>
  </si>
  <si>
    <t>3 семестр</t>
  </si>
  <si>
    <t>4 семестр</t>
  </si>
  <si>
    <t>ЗК 1.1.03</t>
  </si>
  <si>
    <t>Історія української культури</t>
  </si>
  <si>
    <t>101 (б., геогр.), 014.05 (біол.), 091 (біол.)</t>
  </si>
  <si>
    <t>Теорії та істор. культ.</t>
  </si>
  <si>
    <t>Іноз. мова</t>
  </si>
  <si>
    <t>ПП 1.2.09</t>
  </si>
  <si>
    <t>Загальна екологія і середовищезнавство</t>
  </si>
  <si>
    <t>3, 4</t>
  </si>
  <si>
    <t>101 (б., геогр.)</t>
  </si>
  <si>
    <t>Екології</t>
  </si>
  <si>
    <t>ПП 1.2.11</t>
  </si>
  <si>
    <t>Метеорологія та кліматологія</t>
  </si>
  <si>
    <t>Геології кор.коп. і геофізики</t>
  </si>
  <si>
    <t>ПП 1.2.10</t>
  </si>
  <si>
    <t>Гідрологія</t>
  </si>
  <si>
    <t>Конструкт. геогр.</t>
  </si>
  <si>
    <t>ПП 1.2.12</t>
  </si>
  <si>
    <t>Картографічні методи в екології</t>
  </si>
  <si>
    <t>ПП 1.2.17</t>
  </si>
  <si>
    <t>Безпека життєдіяльності і охорона праці</t>
  </si>
  <si>
    <t>101 (б., геогр.), 091 (біол.), 014.05 (біол.)</t>
  </si>
  <si>
    <t>Безпеки життєд.</t>
  </si>
  <si>
    <t>Спеціалізація "Комп'ютерні технології в екології та управління якістю довкілля"</t>
  </si>
  <si>
    <t>ПП 1.2.1.01</t>
  </si>
  <si>
    <t>Основи картографії</t>
  </si>
  <si>
    <t>Еколог. геолог.</t>
  </si>
  <si>
    <t>ПП 1.2.1.02</t>
  </si>
  <si>
    <t>Екологічна геологія</t>
  </si>
  <si>
    <t>ПП 1.2.1.03</t>
  </si>
  <si>
    <t>Комп'ютерна графіка</t>
  </si>
  <si>
    <t>ПП 1.2.1.04</t>
  </si>
  <si>
    <t>Урбоекологія</t>
  </si>
  <si>
    <t>2. ВИБІРКОВІ  НАВЧАЛЬНІ  ДИСЦИПЛІНИ</t>
  </si>
  <si>
    <t>Дисципліни вільного вибору</t>
  </si>
  <si>
    <t>2/4</t>
  </si>
  <si>
    <t>5/3</t>
  </si>
  <si>
    <t>Навчальна ландшафтно-екологічна практика</t>
  </si>
  <si>
    <t xml:space="preserve">Екзаменаційна сесія:   3 семестр   з 19.12. по 5.01. </t>
  </si>
  <si>
    <t xml:space="preserve">Канікули: 3 семестр   з  06.01.  по  08.02. </t>
  </si>
  <si>
    <t xml:space="preserve">4 семестр   з  01.06.  по  21.06. </t>
  </si>
  <si>
    <t xml:space="preserve">4 семестр  з  20.07.  по  31.08. </t>
  </si>
  <si>
    <t>4 семестр   з 22.06   по 19.07</t>
  </si>
  <si>
    <t>01 Природничі науки</t>
  </si>
  <si>
    <t>Екологія геологічного і суміжних середовищ</t>
  </si>
  <si>
    <t>ІІІ бакалавр</t>
  </si>
  <si>
    <t xml:space="preserve">Тривалість 5 семестру    16 тижнів  (з 1.09 по 18.12) </t>
  </si>
  <si>
    <t>Тривалість 6 семестру    16 тижнів (з 9.02 по 31.05)</t>
  </si>
  <si>
    <t>5 семестр</t>
  </si>
  <si>
    <t>6 семестр</t>
  </si>
  <si>
    <t>ГСЕ01.01</t>
  </si>
  <si>
    <t>Українська мова (за проф.спрямуванням)</t>
  </si>
  <si>
    <t>Українського прикладн.мов.</t>
  </si>
  <si>
    <t>ГСЕ01.04</t>
  </si>
  <si>
    <t>Філософія</t>
  </si>
  <si>
    <t>Філософії</t>
  </si>
  <si>
    <t>ПП01.12</t>
  </si>
  <si>
    <t>Екологічна безпека</t>
  </si>
  <si>
    <t>ПП01.13</t>
  </si>
  <si>
    <t>Моніторинг довкілля</t>
  </si>
  <si>
    <t>Конструкт. географ.</t>
  </si>
  <si>
    <t>ПП01.21</t>
  </si>
  <si>
    <t xml:space="preserve">Екологія людини </t>
  </si>
  <si>
    <t>Спеціалізація "Екологія геологічного і суміжних середовищ"</t>
  </si>
  <si>
    <t>ПП02.03</t>
  </si>
  <si>
    <t>Екологічна геоінформатика</t>
  </si>
  <si>
    <t>ПП02.04</t>
  </si>
  <si>
    <t>Екологічна геохімія</t>
  </si>
  <si>
    <t>ПП02.05</t>
  </si>
  <si>
    <t>Еколого-геологічне картографування</t>
  </si>
  <si>
    <t>ПП02.06</t>
  </si>
  <si>
    <t>Інженерна геологія</t>
  </si>
  <si>
    <t>2.1. Цикл гуманітарної та соціально-економічної пiдготовки</t>
  </si>
  <si>
    <t>ГСЕ 2.1.01</t>
  </si>
  <si>
    <t>5, 6</t>
  </si>
  <si>
    <t xml:space="preserve">2.2. Цикл професійної та практичної пiдготовки </t>
  </si>
  <si>
    <t>Геофізичні методи в екології</t>
  </si>
  <si>
    <t>ПП02.08</t>
  </si>
  <si>
    <t>Великий практикум зі спеціалізації</t>
  </si>
  <si>
    <t>ПП02.09</t>
  </si>
  <si>
    <t>Курсова робота зі спеціалізації</t>
  </si>
  <si>
    <t>4/4</t>
  </si>
  <si>
    <t>Виробнича практика</t>
  </si>
  <si>
    <t>6 семестр   з 22.06   по 19.07</t>
  </si>
  <si>
    <r>
      <t>Екзаменаційна сесія:</t>
    </r>
    <r>
      <rPr>
        <sz val="10"/>
        <rFont val="Times New Roman"/>
        <family val="1"/>
      </rPr>
      <t xml:space="preserve">   5 семестр   з </t>
    </r>
    <r>
      <rPr>
        <u val="single"/>
        <sz val="10"/>
        <rFont val="Times New Roman"/>
        <family val="1"/>
      </rPr>
      <t xml:space="preserve"> 19.12. </t>
    </r>
    <r>
      <rPr>
        <sz val="10"/>
        <rFont val="Times New Roman"/>
        <family val="1"/>
      </rPr>
      <t>по 5</t>
    </r>
    <r>
      <rPr>
        <u val="single"/>
        <sz val="10"/>
        <rFont val="Times New Roman"/>
        <family val="1"/>
      </rPr>
      <t xml:space="preserve">.01. </t>
    </r>
  </si>
  <si>
    <r>
      <t xml:space="preserve">Канікули: </t>
    </r>
    <r>
      <rPr>
        <sz val="10"/>
        <rFont val="Times New Roman"/>
        <family val="1"/>
      </rPr>
      <t xml:space="preserve">5 семестр   з </t>
    </r>
    <r>
      <rPr>
        <u val="single"/>
        <sz val="10"/>
        <rFont val="Times New Roman"/>
        <family val="1"/>
      </rPr>
      <t xml:space="preserve"> 06.01. </t>
    </r>
    <r>
      <rPr>
        <sz val="10"/>
        <rFont val="Times New Roman"/>
        <family val="1"/>
      </rPr>
      <t xml:space="preserve"> по </t>
    </r>
    <r>
      <rPr>
        <u val="single"/>
        <sz val="10"/>
        <rFont val="Times New Roman"/>
        <family val="1"/>
      </rPr>
      <t xml:space="preserve"> 8.02. </t>
    </r>
  </si>
  <si>
    <r>
      <t xml:space="preserve">6 семестр   з </t>
    </r>
    <r>
      <rPr>
        <u val="single"/>
        <sz val="10"/>
        <rFont val="Times New Roman"/>
        <family val="1"/>
      </rPr>
      <t xml:space="preserve"> 01.06. </t>
    </r>
    <r>
      <rPr>
        <sz val="10"/>
        <rFont val="Times New Roman"/>
        <family val="1"/>
      </rPr>
      <t xml:space="preserve"> по </t>
    </r>
    <r>
      <rPr>
        <u val="single"/>
        <sz val="10"/>
        <rFont val="Times New Roman"/>
        <family val="1"/>
      </rPr>
      <t xml:space="preserve"> 21.06. </t>
    </r>
  </si>
  <si>
    <r>
      <t xml:space="preserve">6 семестр  з </t>
    </r>
    <r>
      <rPr>
        <u val="single"/>
        <sz val="10"/>
        <rFont val="Times New Roman"/>
        <family val="1"/>
      </rPr>
      <t xml:space="preserve"> 20.07. </t>
    </r>
    <r>
      <rPr>
        <sz val="10"/>
        <rFont val="Times New Roman"/>
        <family val="1"/>
      </rPr>
      <t xml:space="preserve"> по </t>
    </r>
    <r>
      <rPr>
        <u val="single"/>
        <sz val="10"/>
        <rFont val="Times New Roman"/>
        <family val="1"/>
      </rPr>
      <t xml:space="preserve"> 31.08. </t>
    </r>
  </si>
  <si>
    <r>
      <t>Практика:</t>
    </r>
    <r>
      <rPr>
        <sz val="10"/>
        <rFont val="Times New Roman"/>
        <family val="1"/>
      </rPr>
      <t xml:space="preserve">       </t>
    </r>
  </si>
  <si>
    <t>IV бакалавр</t>
  </si>
  <si>
    <t>ДЕ</t>
  </si>
  <si>
    <t>ДР</t>
  </si>
  <si>
    <t xml:space="preserve">Тривалість 7 семестру    16 тижнів  (з 1.09 по 18.12) </t>
  </si>
  <si>
    <t>Тривалість 8 семестру   10 тижнів (з 23.03 по 31.05)</t>
  </si>
  <si>
    <t>7 семестр</t>
  </si>
  <si>
    <t>8 семестр</t>
  </si>
  <si>
    <t>іспит</t>
  </si>
  <si>
    <t>ГСЕ01.05</t>
  </si>
  <si>
    <t>Політологія</t>
  </si>
  <si>
    <t>101 (б., геогр.), 014 (біол.), 091 (біол.)</t>
  </si>
  <si>
    <t>Політології</t>
  </si>
  <si>
    <t>ПП01.15</t>
  </si>
  <si>
    <t>Моделювання та прогнозування стану довкілля</t>
  </si>
  <si>
    <t>ПП01.16</t>
  </si>
  <si>
    <t>Заповідна справа</t>
  </si>
  <si>
    <t>ПП01.17</t>
  </si>
  <si>
    <t>Екологічна  експертиза</t>
  </si>
  <si>
    <t>ПП01.18</t>
  </si>
  <si>
    <t>Нормування антропогенного навантаження на природне середовище</t>
  </si>
  <si>
    <t>Грунтознавства</t>
  </si>
  <si>
    <t>ПП01.26</t>
  </si>
  <si>
    <t>Охорона праці (основи охорони праці, охорона праці в галузі)</t>
  </si>
  <si>
    <t>ПП02.07</t>
  </si>
  <si>
    <t>Гідрогеологія</t>
  </si>
  <si>
    <t>ПП02.01</t>
  </si>
  <si>
    <t>Ландшафтний дизайн</t>
  </si>
  <si>
    <t>ПП02.02</t>
  </si>
  <si>
    <t>Гіс у природокористуванні</t>
  </si>
  <si>
    <t>Методи еколого-геологічних досліджень</t>
  </si>
  <si>
    <t>Екологічна статистика</t>
  </si>
  <si>
    <t>Поводження з відходами</t>
  </si>
  <si>
    <t>Геоекологічне моделювання і прогнозування</t>
  </si>
  <si>
    <t>4/1</t>
  </si>
  <si>
    <t>4/5</t>
  </si>
  <si>
    <t>Атестація</t>
  </si>
  <si>
    <t>Кількість кредитів ЄКТС</t>
  </si>
  <si>
    <t>Державний екзамен з Екології і дипломна робота</t>
  </si>
  <si>
    <t>Переддипломна практика</t>
  </si>
  <si>
    <t>Державний іспит та захист дипломної роботи: 8.06.2021 по 30.06.2021</t>
  </si>
  <si>
    <t>8 семестр   з 9.02   по 22.03</t>
  </si>
  <si>
    <r>
      <t>Екзаменаційна сесія:</t>
    </r>
    <r>
      <rPr>
        <sz val="10"/>
        <rFont val="Times New Roman"/>
        <family val="1"/>
      </rPr>
      <t xml:space="preserve">   7 семестр   з </t>
    </r>
    <r>
      <rPr>
        <u val="single"/>
        <sz val="10"/>
        <rFont val="Times New Roman"/>
        <family val="1"/>
      </rPr>
      <t xml:space="preserve">19.12. </t>
    </r>
    <r>
      <rPr>
        <sz val="10"/>
        <rFont val="Times New Roman"/>
        <family val="1"/>
      </rPr>
      <t>по 5</t>
    </r>
    <r>
      <rPr>
        <u val="single"/>
        <sz val="10"/>
        <rFont val="Times New Roman"/>
        <family val="1"/>
      </rPr>
      <t xml:space="preserve">.01. </t>
    </r>
  </si>
  <si>
    <r>
      <t>Канікули:</t>
    </r>
    <r>
      <rPr>
        <sz val="8"/>
        <rFont val="Times New Roman"/>
        <family val="1"/>
      </rPr>
      <t xml:space="preserve"> 7 семестр   з </t>
    </r>
    <r>
      <rPr>
        <u val="single"/>
        <sz val="8"/>
        <rFont val="Times New Roman"/>
        <family val="1"/>
      </rPr>
      <t xml:space="preserve"> 06.01. </t>
    </r>
    <r>
      <rPr>
        <sz val="8"/>
        <rFont val="Times New Roman"/>
        <family val="1"/>
      </rPr>
      <t xml:space="preserve"> по </t>
    </r>
    <r>
      <rPr>
        <u val="single"/>
        <sz val="8"/>
        <rFont val="Times New Roman"/>
        <family val="1"/>
      </rPr>
      <t xml:space="preserve"> 8.02. </t>
    </r>
  </si>
  <si>
    <r>
      <t xml:space="preserve">8 семестр   з </t>
    </r>
    <r>
      <rPr>
        <u val="single"/>
        <sz val="10"/>
        <rFont val="Times New Roman"/>
        <family val="1"/>
      </rPr>
      <t xml:space="preserve"> 01.06. </t>
    </r>
    <r>
      <rPr>
        <sz val="10"/>
        <rFont val="Times New Roman"/>
        <family val="1"/>
      </rPr>
      <t xml:space="preserve"> по </t>
    </r>
    <r>
      <rPr>
        <u val="single"/>
        <sz val="10"/>
        <rFont val="Times New Roman"/>
        <family val="1"/>
      </rPr>
      <t xml:space="preserve"> 7.06. 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</si>
</sst>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&quot;$&quot;#,##0.00\ ;\(&quot;$&quot;#,##0.00\)"/>
    <numFmt numFmtId="185" formatCode="&quot;$&quot;#,##0\ ;\(&quot;$&quot;#,##0\)"/>
    <numFmt numFmtId="186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9"/>
      <name val="Calibri"/>
      <family val="2"/>
    </font>
    <font>
      <sz val="10"/>
      <name val="Arial Cyr"/>
      <family val="2"/>
    </font>
    <font>
      <u val="single"/>
      <sz val="7.5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8"/>
      <name val="Arial Cyr"/>
      <family val="2"/>
    </font>
    <font>
      <i/>
      <sz val="8"/>
      <name val="Arial Cyr"/>
      <family val="2"/>
    </font>
    <font>
      <b/>
      <i/>
      <sz val="8"/>
      <name val="Arial"/>
      <family val="2"/>
    </font>
    <font>
      <b/>
      <i/>
      <sz val="6"/>
      <name val="Times New Roman"/>
      <family val="1"/>
    </font>
    <font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u val="single"/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2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1" applyNumberFormat="0" applyFont="0" applyFill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" fillId="7" borderId="2" applyNumberFormat="0" applyAlignment="0" applyProtection="0"/>
    <xf numFmtId="0" fontId="6" fillId="15" borderId="3" applyNumberFormat="0" applyAlignment="0" applyProtection="0"/>
    <xf numFmtId="0" fontId="7" fillId="15" borderId="2" applyNumberFormat="0" applyAlignment="0" applyProtection="0"/>
    <xf numFmtId="0" fontId="8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7" applyNumberFormat="0" applyFill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10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399">
    <xf numFmtId="0" fontId="0" fillId="0" borderId="0" xfId="0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0" fontId="2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 textRotation="90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 textRotation="90"/>
    </xf>
    <xf numFmtId="0" fontId="31" fillId="0" borderId="16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1" fillId="0" borderId="11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Border="1" applyAlignment="1">
      <alignment/>
    </xf>
    <xf numFmtId="0" fontId="33" fillId="0" borderId="18" xfId="0" applyFont="1" applyBorder="1" applyAlignment="1">
      <alignment horizontal="center" vertical="center" textRotation="90"/>
    </xf>
    <xf numFmtId="0" fontId="33" fillId="0" borderId="19" xfId="0" applyFont="1" applyFill="1" applyBorder="1" applyAlignment="1">
      <alignment horizontal="center" vertical="center" textRotation="90"/>
    </xf>
    <xf numFmtId="0" fontId="33" fillId="0" borderId="0" xfId="0" applyFont="1" applyFill="1" applyBorder="1" applyAlignment="1">
      <alignment horizontal="center" vertical="center" textRotation="90"/>
    </xf>
    <xf numFmtId="0" fontId="33" fillId="0" borderId="20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16" xfId="0" applyFont="1" applyBorder="1" applyAlignment="1">
      <alignment horizontal="center" textRotation="90"/>
    </xf>
    <xf numFmtId="0" fontId="33" fillId="0" borderId="20" xfId="0" applyFont="1" applyBorder="1" applyAlignment="1">
      <alignment horizontal="center" wrapText="1"/>
    </xf>
    <xf numFmtId="0" fontId="33" fillId="0" borderId="22" xfId="0" applyFont="1" applyBorder="1" applyAlignment="1">
      <alignment horizontal="center" wrapText="1"/>
    </xf>
    <xf numFmtId="0" fontId="33" fillId="0" borderId="21" xfId="0" applyFont="1" applyBorder="1" applyAlignment="1">
      <alignment horizontal="center" wrapText="1"/>
    </xf>
    <xf numFmtId="0" fontId="33" fillId="0" borderId="16" xfId="0" applyFont="1" applyBorder="1" applyAlignment="1">
      <alignment horizontal="center" wrapText="1"/>
    </xf>
    <xf numFmtId="0" fontId="33" fillId="0" borderId="16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19" xfId="0" applyFont="1" applyBorder="1" applyAlignment="1">
      <alignment horizontal="center" wrapText="1"/>
    </xf>
    <xf numFmtId="0" fontId="33" fillId="0" borderId="23" xfId="0" applyFont="1" applyBorder="1" applyAlignment="1">
      <alignment horizontal="center" wrapText="1"/>
    </xf>
    <xf numFmtId="0" fontId="33" fillId="0" borderId="16" xfId="0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12" xfId="0" applyFont="1" applyBorder="1" applyAlignment="1">
      <alignment horizontal="center" textRotation="90"/>
    </xf>
    <xf numFmtId="0" fontId="33" fillId="0" borderId="24" xfId="0" applyFont="1" applyBorder="1" applyAlignment="1">
      <alignment horizontal="center" wrapText="1"/>
    </xf>
    <xf numFmtId="0" fontId="33" fillId="0" borderId="25" xfId="0" applyFont="1" applyBorder="1" applyAlignment="1">
      <alignment horizontal="center" wrapText="1"/>
    </xf>
    <xf numFmtId="0" fontId="33" fillId="0" borderId="11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8" xfId="0" applyFont="1" applyBorder="1" applyAlignment="1">
      <alignment horizontal="center" textRotation="90"/>
    </xf>
    <xf numFmtId="0" fontId="33" fillId="0" borderId="12" xfId="0" applyFont="1" applyBorder="1" applyAlignment="1">
      <alignment horizontal="center" textRotation="90" wrapText="1"/>
    </xf>
    <xf numFmtId="0" fontId="33" fillId="0" borderId="18" xfId="0" applyFont="1" applyBorder="1" applyAlignment="1">
      <alignment horizontal="center" textRotation="90" wrapText="1"/>
    </xf>
    <xf numFmtId="0" fontId="33" fillId="0" borderId="17" xfId="0" applyFont="1" applyBorder="1" applyAlignment="1">
      <alignment horizontal="center" vertical="center" textRotation="90"/>
    </xf>
    <xf numFmtId="0" fontId="33" fillId="0" borderId="24" xfId="0" applyFont="1" applyFill="1" applyBorder="1" applyAlignment="1">
      <alignment horizontal="center" vertical="center" textRotation="90"/>
    </xf>
    <xf numFmtId="0" fontId="33" fillId="0" borderId="11" xfId="0" applyFont="1" applyFill="1" applyBorder="1" applyAlignment="1">
      <alignment horizontal="center" vertical="center" textRotation="90"/>
    </xf>
    <xf numFmtId="0" fontId="33" fillId="0" borderId="2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textRotation="90"/>
    </xf>
    <xf numFmtId="0" fontId="33" fillId="0" borderId="17" xfId="0" applyFont="1" applyBorder="1" applyAlignment="1">
      <alignment horizontal="center" textRotation="90" wrapText="1"/>
    </xf>
    <xf numFmtId="0" fontId="29" fillId="0" borderId="13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/>
    </xf>
    <xf numFmtId="1" fontId="31" fillId="0" borderId="16" xfId="0" applyNumberFormat="1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vertical="center"/>
    </xf>
    <xf numFmtId="0" fontId="31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31" fillId="0" borderId="16" xfId="0" applyFont="1" applyFill="1" applyBorder="1" applyAlignment="1">
      <alignment horizontal="left" wrapText="1"/>
    </xf>
    <xf numFmtId="0" fontId="31" fillId="0" borderId="16" xfId="0" applyFont="1" applyFill="1" applyBorder="1" applyAlignment="1">
      <alignment/>
    </xf>
    <xf numFmtId="0" fontId="37" fillId="0" borderId="16" xfId="0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186" fontId="31" fillId="0" borderId="16" xfId="0" applyNumberFormat="1" applyFont="1" applyFill="1" applyBorder="1" applyAlignment="1">
      <alignment horizontal="center" vertical="center"/>
    </xf>
    <xf numFmtId="1" fontId="31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left" wrapText="1"/>
    </xf>
    <xf numFmtId="0" fontId="31" fillId="0" borderId="14" xfId="0" applyFont="1" applyFill="1" applyBorder="1" applyAlignment="1">
      <alignment horizontal="left" wrapText="1"/>
    </xf>
    <xf numFmtId="0" fontId="31" fillId="0" borderId="15" xfId="0" applyFont="1" applyFill="1" applyBorder="1" applyAlignment="1">
      <alignment horizontal="left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left" vertical="center"/>
    </xf>
    <xf numFmtId="1" fontId="38" fillId="0" borderId="16" xfId="0" applyNumberFormat="1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6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left" vertical="center"/>
    </xf>
    <xf numFmtId="0" fontId="26" fillId="0" borderId="28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horizontal="left" vertical="center"/>
    </xf>
    <xf numFmtId="0" fontId="26" fillId="0" borderId="31" xfId="0" applyFont="1" applyFill="1" applyBorder="1" applyAlignment="1">
      <alignment vertical="center"/>
    </xf>
    <xf numFmtId="0" fontId="26" fillId="0" borderId="31" xfId="0" applyNumberFormat="1" applyFont="1" applyFill="1" applyBorder="1" applyAlignment="1">
      <alignment horizontal="center" vertical="center"/>
    </xf>
    <xf numFmtId="0" fontId="26" fillId="0" borderId="27" xfId="0" applyNumberFormat="1" applyFont="1" applyFill="1" applyBorder="1" applyAlignment="1">
      <alignment horizontal="center" vertical="center"/>
    </xf>
    <xf numFmtId="186" fontId="26" fillId="0" borderId="26" xfId="0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186" fontId="26" fillId="0" borderId="31" xfId="0" applyNumberFormat="1" applyFont="1" applyFill="1" applyBorder="1" applyAlignment="1">
      <alignment horizontal="center" vertical="center"/>
    </xf>
    <xf numFmtId="49" fontId="26" fillId="0" borderId="26" xfId="0" applyNumberFormat="1" applyFont="1" applyFill="1" applyBorder="1" applyAlignment="1">
      <alignment horizontal="center" vertical="center" shrinkToFit="1"/>
    </xf>
    <xf numFmtId="49" fontId="26" fillId="0" borderId="31" xfId="0" applyNumberFormat="1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6" fillId="0" borderId="31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5" fillId="0" borderId="20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1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5" fillId="0" borderId="19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9" xfId="0" applyFont="1" applyBorder="1" applyAlignment="1">
      <alignment/>
    </xf>
    <xf numFmtId="0" fontId="35" fillId="0" borderId="23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31" fillId="0" borderId="24" xfId="0" applyFont="1" applyBorder="1" applyAlignment="1">
      <alignment/>
    </xf>
    <xf numFmtId="0" fontId="35" fillId="0" borderId="25" xfId="0" applyFont="1" applyFill="1" applyBorder="1" applyAlignment="1">
      <alignment/>
    </xf>
    <xf numFmtId="0" fontId="35" fillId="0" borderId="2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4" xfId="0" applyFont="1" applyBorder="1" applyAlignment="1">
      <alignment/>
    </xf>
    <xf numFmtId="0" fontId="35" fillId="0" borderId="25" xfId="0" applyFont="1" applyBorder="1" applyAlignment="1">
      <alignment/>
    </xf>
    <xf numFmtId="0" fontId="35" fillId="0" borderId="24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/>
    </xf>
    <xf numFmtId="0" fontId="35" fillId="0" borderId="13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1" fillId="0" borderId="13" xfId="0" applyFont="1" applyBorder="1" applyAlignment="1">
      <alignment horizontal="left" wrapText="1"/>
    </xf>
    <xf numFmtId="0" fontId="31" fillId="0" borderId="14" xfId="0" applyFont="1" applyBorder="1" applyAlignment="1">
      <alignment horizontal="left" wrapText="1"/>
    </xf>
    <xf numFmtId="0" fontId="31" fillId="0" borderId="15" xfId="0" applyFont="1" applyBorder="1" applyAlignment="1">
      <alignment horizontal="left" wrapText="1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4" fillId="18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6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/>
    </xf>
    <xf numFmtId="0" fontId="29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textRotation="90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 vertical="center" textRotation="90"/>
    </xf>
    <xf numFmtId="0" fontId="34" fillId="0" borderId="16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3" fillId="0" borderId="21" xfId="0" applyFont="1" applyFill="1" applyBorder="1" applyAlignment="1">
      <alignment horizontal="left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/>
    </xf>
    <xf numFmtId="0" fontId="33" fillId="0" borderId="16" xfId="0" applyFont="1" applyFill="1" applyBorder="1" applyAlignment="1">
      <alignment horizontal="center" vertical="center" textRotation="90"/>
    </xf>
    <xf numFmtId="0" fontId="33" fillId="0" borderId="20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/>
    </xf>
    <xf numFmtId="0" fontId="33" fillId="0" borderId="22" xfId="0" applyFont="1" applyFill="1" applyBorder="1" applyAlignment="1">
      <alignment horizontal="center"/>
    </xf>
    <xf numFmtId="0" fontId="33" fillId="0" borderId="16" xfId="0" applyFont="1" applyFill="1" applyBorder="1" applyAlignment="1">
      <alignment horizontal="center" textRotation="90"/>
    </xf>
    <xf numFmtId="0" fontId="33" fillId="0" borderId="20" xfId="0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/>
    </xf>
    <xf numFmtId="0" fontId="33" fillId="0" borderId="23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/>
    </xf>
    <xf numFmtId="0" fontId="33" fillId="0" borderId="16" xfId="0" applyFont="1" applyFill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3" fillId="0" borderId="24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textRotation="90" wrapText="1"/>
    </xf>
    <xf numFmtId="0" fontId="33" fillId="0" borderId="18" xfId="0" applyFont="1" applyFill="1" applyBorder="1" applyAlignment="1">
      <alignment horizontal="center" textRotation="90" wrapText="1"/>
    </xf>
    <xf numFmtId="0" fontId="33" fillId="0" borderId="24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textRotation="90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/>
    </xf>
    <xf numFmtId="0" fontId="29" fillId="0" borderId="13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35" fillId="0" borderId="16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left" wrapText="1"/>
    </xf>
    <xf numFmtId="0" fontId="41" fillId="0" borderId="12" xfId="0" applyFont="1" applyFill="1" applyBorder="1" applyAlignment="1">
      <alignment horizontal="left"/>
    </xf>
    <xf numFmtId="0" fontId="31" fillId="0" borderId="12" xfId="0" applyFont="1" applyFill="1" applyBorder="1" applyAlignment="1">
      <alignment horizontal="left"/>
    </xf>
    <xf numFmtId="0" fontId="28" fillId="0" borderId="12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5" fillId="0" borderId="20" xfId="0" applyFont="1" applyFill="1" applyBorder="1" applyAlignment="1">
      <alignment horizontal="center"/>
    </xf>
    <xf numFmtId="0" fontId="35" fillId="0" borderId="22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19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35" fillId="0" borderId="24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35" fillId="0" borderId="25" xfId="0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1" fillId="0" borderId="0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/>
    </xf>
    <xf numFmtId="0" fontId="35" fillId="0" borderId="13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1" fillId="0" borderId="13" xfId="0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31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31" fillId="0" borderId="0" xfId="0" applyFont="1" applyAlignment="1">
      <alignment horizontal="center" vertical="center"/>
    </xf>
    <xf numFmtId="0" fontId="25" fillId="18" borderId="0" xfId="0" applyFont="1" applyFill="1" applyAlignment="1">
      <alignment/>
    </xf>
    <xf numFmtId="0" fontId="31" fillId="18" borderId="0" xfId="0" applyFont="1" applyFill="1" applyAlignment="1">
      <alignment/>
    </xf>
    <xf numFmtId="0" fontId="31" fillId="2" borderId="0" xfId="0" applyFont="1" applyFill="1" applyAlignment="1">
      <alignment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33" fillId="0" borderId="16" xfId="0" applyFont="1" applyBorder="1" applyAlignment="1">
      <alignment horizontal="center" vertical="center" textRotation="90"/>
    </xf>
    <xf numFmtId="0" fontId="33" fillId="0" borderId="19" xfId="0" applyFont="1" applyBorder="1" applyAlignment="1">
      <alignment horizontal="center"/>
    </xf>
    <xf numFmtId="0" fontId="33" fillId="0" borderId="2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41" fillId="0" borderId="16" xfId="0" applyFont="1" applyFill="1" applyBorder="1" applyAlignment="1">
      <alignment horizontal="left"/>
    </xf>
    <xf numFmtId="0" fontId="31" fillId="0" borderId="16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left" wrapText="1"/>
    </xf>
    <xf numFmtId="0" fontId="31" fillId="0" borderId="12" xfId="0" applyFont="1" applyFill="1" applyBorder="1" applyAlignment="1">
      <alignment horizontal="center"/>
    </xf>
    <xf numFmtId="0" fontId="34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1" fontId="31" fillId="0" borderId="12" xfId="0" applyNumberFormat="1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3" fillId="0" borderId="13" xfId="0" applyFont="1" applyBorder="1" applyAlignment="1">
      <alignment horizontal="left" wrapText="1"/>
    </xf>
    <xf numFmtId="0" fontId="33" fillId="0" borderId="14" xfId="0" applyFont="1" applyBorder="1" applyAlignment="1">
      <alignment horizontal="left" wrapText="1"/>
    </xf>
    <xf numFmtId="0" fontId="33" fillId="0" borderId="15" xfId="0" applyFont="1" applyBorder="1" applyAlignment="1">
      <alignment horizontal="left" wrapText="1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31" fillId="0" borderId="11" xfId="0" applyFont="1" applyBorder="1" applyAlignment="1">
      <alignment horizontal="right"/>
    </xf>
    <xf numFmtId="0" fontId="31" fillId="0" borderId="11" xfId="0" applyFont="1" applyBorder="1" applyAlignment="1">
      <alignment horizontal="center"/>
    </xf>
    <xf numFmtId="0" fontId="31" fillId="0" borderId="16" xfId="0" applyFont="1" applyFill="1" applyBorder="1" applyAlignment="1">
      <alignment wrapText="1"/>
    </xf>
    <xf numFmtId="0" fontId="31" fillId="0" borderId="13" xfId="0" applyFont="1" applyFill="1" applyBorder="1" applyAlignment="1">
      <alignment wrapText="1"/>
    </xf>
    <xf numFmtId="0" fontId="31" fillId="0" borderId="14" xfId="0" applyFont="1" applyFill="1" applyBorder="1" applyAlignment="1">
      <alignment wrapText="1"/>
    </xf>
    <xf numFmtId="0" fontId="31" fillId="0" borderId="15" xfId="0" applyFont="1" applyFill="1" applyBorder="1" applyAlignment="1">
      <alignment wrapText="1"/>
    </xf>
    <xf numFmtId="0" fontId="37" fillId="0" borderId="16" xfId="0" applyFont="1" applyFill="1" applyBorder="1" applyAlignment="1">
      <alignment horizontal="left"/>
    </xf>
    <xf numFmtId="0" fontId="31" fillId="0" borderId="16" xfId="0" applyFont="1" applyBorder="1" applyAlignment="1">
      <alignment horizontal="center" vertical="center"/>
    </xf>
    <xf numFmtId="0" fontId="37" fillId="0" borderId="12" xfId="0" applyFont="1" applyFill="1" applyBorder="1" applyAlignment="1">
      <alignment horizontal="left"/>
    </xf>
    <xf numFmtId="0" fontId="31" fillId="0" borderId="35" xfId="0" applyFont="1" applyFill="1" applyBorder="1" applyAlignment="1">
      <alignment horizontal="left" wrapText="1"/>
    </xf>
    <xf numFmtId="0" fontId="31" fillId="0" borderId="36" xfId="0" applyFont="1" applyFill="1" applyBorder="1" applyAlignment="1">
      <alignment horizontal="left" wrapText="1"/>
    </xf>
    <xf numFmtId="0" fontId="31" fillId="0" borderId="37" xfId="0" applyFont="1" applyFill="1" applyBorder="1" applyAlignment="1">
      <alignment horizontal="left" wrapText="1"/>
    </xf>
    <xf numFmtId="0" fontId="43" fillId="0" borderId="34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vertical="center"/>
    </xf>
    <xf numFmtId="0" fontId="43" fillId="0" borderId="31" xfId="0" applyFont="1" applyFill="1" applyBorder="1" applyAlignment="1">
      <alignment vertical="center"/>
    </xf>
    <xf numFmtId="0" fontId="43" fillId="0" borderId="28" xfId="0" applyFont="1" applyFill="1" applyBorder="1" applyAlignment="1">
      <alignment horizontal="center"/>
    </xf>
    <xf numFmtId="0" fontId="43" fillId="0" borderId="29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/>
    </xf>
    <xf numFmtId="0" fontId="44" fillId="0" borderId="32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31" fillId="0" borderId="0" xfId="0" applyFont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24" xfId="0" applyFont="1" applyBorder="1" applyAlignment="1">
      <alignment/>
    </xf>
    <xf numFmtId="0" fontId="33" fillId="0" borderId="25" xfId="0" applyFont="1" applyBorder="1" applyAlignment="1">
      <alignment/>
    </xf>
    <xf numFmtId="0" fontId="31" fillId="0" borderId="13" xfId="0" applyFont="1" applyFill="1" applyBorder="1" applyAlignment="1">
      <alignment horizontal="center" wrapText="1"/>
    </xf>
    <xf numFmtId="0" fontId="31" fillId="0" borderId="14" xfId="0" applyFont="1" applyFill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3" fillId="0" borderId="13" xfId="0" applyFont="1" applyFill="1" applyBorder="1" applyAlignment="1">
      <alignment horizontal="left" wrapText="1"/>
    </xf>
    <xf numFmtId="0" fontId="33" fillId="0" borderId="14" xfId="0" applyFont="1" applyFill="1" applyBorder="1" applyAlignment="1">
      <alignment horizontal="left" wrapText="1"/>
    </xf>
    <xf numFmtId="0" fontId="33" fillId="0" borderId="15" xfId="0" applyFont="1" applyFill="1" applyBorder="1" applyAlignment="1">
      <alignment horizontal="left" wrapText="1"/>
    </xf>
    <xf numFmtId="0" fontId="33" fillId="0" borderId="14" xfId="0" applyFont="1" applyBorder="1" applyAlignment="1">
      <alignment horizontal="center" vertical="center"/>
    </xf>
    <xf numFmtId="0" fontId="25" fillId="0" borderId="0" xfId="0" applyNumberFormat="1" applyFont="1" applyFill="1" applyAlignment="1">
      <alignment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0" xfId="33"/>
    <cellStyle name="Currency0" xfId="34"/>
    <cellStyle name="Date" xfId="35"/>
    <cellStyle name="Fixed" xfId="36"/>
    <cellStyle name="Heading 1" xfId="37"/>
    <cellStyle name="Heading 2" xfId="38"/>
    <cellStyle name="Total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Звичайний 3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2"/>
  <sheetViews>
    <sheetView zoomScale="85" zoomScaleNormal="85" zoomScaleSheetLayoutView="90" workbookViewId="0" topLeftCell="A15">
      <selection activeCell="AO41" sqref="AO41"/>
    </sheetView>
  </sheetViews>
  <sheetFormatPr defaultColWidth="9.140625" defaultRowHeight="12.75"/>
  <cols>
    <col min="1" max="1" width="2.7109375" style="16" customWidth="1"/>
    <col min="2" max="2" width="2.00390625" style="4" customWidth="1"/>
    <col min="3" max="3" width="2.140625" style="4" customWidth="1"/>
    <col min="4" max="4" width="3.421875" style="4" customWidth="1"/>
    <col min="5" max="5" width="2.140625" style="2" customWidth="1"/>
    <col min="6" max="8" width="2.00390625" style="2" customWidth="1"/>
    <col min="9" max="9" width="3.28125" style="2" customWidth="1"/>
    <col min="10" max="10" width="2.8515625" style="2" customWidth="1"/>
    <col min="11" max="11" width="4.00390625" style="2" customWidth="1"/>
    <col min="12" max="12" width="4.57421875" style="2" customWidth="1"/>
    <col min="13" max="15" width="2.57421875" style="2" customWidth="1"/>
    <col min="16" max="16" width="3.421875" style="2" customWidth="1"/>
    <col min="17" max="17" width="4.00390625" style="2" customWidth="1"/>
    <col min="18" max="18" width="5.57421875" style="2" customWidth="1"/>
    <col min="19" max="19" width="6.421875" style="2" customWidth="1"/>
    <col min="20" max="20" width="4.421875" style="2" customWidth="1"/>
    <col min="21" max="22" width="3.57421875" style="2" customWidth="1"/>
    <col min="23" max="23" width="3.8515625" style="2" customWidth="1"/>
    <col min="24" max="24" width="4.00390625" style="2" customWidth="1"/>
    <col min="25" max="25" width="3.28125" style="2" customWidth="1"/>
    <col min="26" max="26" width="3.57421875" style="2" customWidth="1"/>
    <col min="27" max="27" width="2.8515625" style="2" customWidth="1"/>
    <col min="28" max="28" width="3.00390625" style="2" customWidth="1"/>
    <col min="29" max="30" width="2.7109375" style="2" customWidth="1"/>
    <col min="31" max="32" width="4.140625" style="2" customWidth="1"/>
    <col min="33" max="34" width="4.00390625" style="2" customWidth="1"/>
    <col min="35" max="35" width="4.7109375" style="2" customWidth="1"/>
    <col min="36" max="36" width="3.8515625" style="2" customWidth="1"/>
    <col min="37" max="37" width="4.00390625" style="2" customWidth="1"/>
    <col min="38" max="38" width="2.8515625" style="2" customWidth="1"/>
    <col min="39" max="39" width="3.00390625" style="2" customWidth="1"/>
    <col min="40" max="40" width="4.140625" style="2" customWidth="1"/>
    <col min="41" max="41" width="3.57421875" style="2" customWidth="1"/>
    <col min="42" max="42" width="3.8515625" style="2" customWidth="1"/>
    <col min="43" max="43" width="3.140625" style="2" customWidth="1"/>
    <col min="44" max="44" width="3.57421875" style="2" customWidth="1"/>
    <col min="45" max="45" width="2.7109375" style="2" customWidth="1"/>
    <col min="46" max="46" width="3.57421875" style="2" customWidth="1"/>
    <col min="47" max="47" width="4.00390625" style="2" customWidth="1"/>
    <col min="48" max="48" width="4.7109375" style="2" customWidth="1"/>
    <col min="49" max="49" width="6.140625" style="2" customWidth="1"/>
    <col min="50" max="51" width="2.57421875" style="2" customWidth="1"/>
    <col min="52" max="52" width="3.7109375" style="2" customWidth="1"/>
    <col min="53" max="53" width="5.28125" style="2" customWidth="1"/>
    <col min="54" max="16384" width="9.140625" style="2" customWidth="1"/>
  </cols>
  <sheetData>
    <row r="1" spans="1:5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0" ht="16.5">
      <c r="A2" s="3" t="s">
        <v>1</v>
      </c>
      <c r="P2" s="5" t="s">
        <v>2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32" ht="12.75">
      <c r="A3" s="6" t="s">
        <v>136</v>
      </c>
      <c r="B3" s="7"/>
      <c r="C3" s="7"/>
      <c r="D3" s="7"/>
      <c r="E3" s="8"/>
      <c r="F3" s="8"/>
      <c r="G3" s="8"/>
      <c r="H3" s="8"/>
      <c r="I3" s="8"/>
      <c r="J3" s="8"/>
      <c r="K3" s="8"/>
      <c r="S3" s="9" t="s">
        <v>137</v>
      </c>
      <c r="T3" s="9"/>
      <c r="U3" s="9"/>
      <c r="V3" s="9"/>
      <c r="W3" s="9"/>
      <c r="X3" s="10" t="s">
        <v>3</v>
      </c>
      <c r="Y3" s="10"/>
      <c r="Z3" s="10"/>
      <c r="AA3" s="10"/>
      <c r="AB3" s="10"/>
      <c r="AC3" s="10"/>
      <c r="AD3" s="10"/>
      <c r="AE3" s="10"/>
      <c r="AF3" s="10"/>
    </row>
    <row r="4" spans="1:54" ht="12.75">
      <c r="A4" s="3" t="s">
        <v>4</v>
      </c>
      <c r="B4" s="7"/>
      <c r="C4" s="7"/>
      <c r="D4" s="7"/>
      <c r="E4" s="8"/>
      <c r="F4" s="8"/>
      <c r="G4" s="8"/>
      <c r="H4" s="8"/>
      <c r="I4" s="8"/>
      <c r="J4" s="8"/>
      <c r="K4" s="8"/>
      <c r="L4" s="8"/>
      <c r="S4" s="9" t="s">
        <v>5</v>
      </c>
      <c r="T4" s="9"/>
      <c r="U4" s="9"/>
      <c r="V4" s="9"/>
      <c r="W4" s="9"/>
      <c r="X4" s="10" t="s">
        <v>6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1"/>
      <c r="BB4" s="12"/>
    </row>
    <row r="5" spans="1:54" ht="12.75">
      <c r="A5" s="3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S5" s="9" t="s">
        <v>7</v>
      </c>
      <c r="T5" s="9"/>
      <c r="U5" s="9"/>
      <c r="V5" s="9"/>
      <c r="W5" s="9"/>
      <c r="X5" s="13" t="s">
        <v>8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2"/>
    </row>
    <row r="6" spans="1:43" ht="12.75">
      <c r="A6" s="3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S6" s="9" t="s">
        <v>9</v>
      </c>
      <c r="T6" s="9"/>
      <c r="U6" s="9"/>
      <c r="V6" s="9"/>
      <c r="W6" s="9"/>
      <c r="X6" s="10" t="s">
        <v>10</v>
      </c>
      <c r="Y6" s="10"/>
      <c r="Z6" s="10"/>
      <c r="AA6" s="10"/>
      <c r="AB6" s="10"/>
      <c r="AC6" s="10"/>
      <c r="AD6" s="10"/>
      <c r="AE6" s="9" t="s">
        <v>11</v>
      </c>
      <c r="AF6" s="9"/>
      <c r="AG6" s="9"/>
      <c r="AH6" s="9"/>
      <c r="AI6" s="9"/>
      <c r="AJ6" s="14" t="s">
        <v>12</v>
      </c>
      <c r="AK6" s="14"/>
      <c r="AL6" s="14"/>
      <c r="AM6" s="15"/>
      <c r="AN6" s="15"/>
      <c r="AO6" s="15"/>
      <c r="AP6" s="15"/>
      <c r="AQ6" s="15"/>
    </row>
    <row r="7" spans="19:32" ht="15.75">
      <c r="S7" s="9" t="s">
        <v>13</v>
      </c>
      <c r="T7" s="9"/>
      <c r="U7" s="9"/>
      <c r="V7" s="17" t="s">
        <v>14</v>
      </c>
      <c r="W7" s="17"/>
      <c r="X7" s="17"/>
      <c r="Y7" s="17"/>
      <c r="Z7" s="17"/>
      <c r="AA7" s="17"/>
      <c r="AB7" s="17"/>
      <c r="AF7" s="8"/>
    </row>
    <row r="8" spans="19:28" ht="15.75">
      <c r="S8" s="12"/>
      <c r="T8" s="12"/>
      <c r="U8" s="12"/>
      <c r="V8" s="18"/>
      <c r="W8" s="18"/>
      <c r="X8" s="18"/>
      <c r="Y8" s="18"/>
      <c r="Z8" s="18"/>
      <c r="AA8" s="18"/>
      <c r="AB8" s="18"/>
    </row>
    <row r="9" spans="1:53" ht="15.7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2.75">
      <c r="A10" s="20" t="s">
        <v>13</v>
      </c>
      <c r="B10" s="21" t="s">
        <v>16</v>
      </c>
      <c r="C10" s="22"/>
      <c r="D10" s="22"/>
      <c r="E10" s="23"/>
      <c r="F10" s="24" t="s">
        <v>17</v>
      </c>
      <c r="G10" s="24"/>
      <c r="H10" s="24"/>
      <c r="I10" s="24"/>
      <c r="J10" s="21" t="s">
        <v>18</v>
      </c>
      <c r="K10" s="22"/>
      <c r="L10" s="22"/>
      <c r="M10" s="22"/>
      <c r="N10" s="23"/>
      <c r="O10" s="21" t="s">
        <v>19</v>
      </c>
      <c r="P10" s="22"/>
      <c r="Q10" s="22"/>
      <c r="R10" s="23"/>
      <c r="S10" s="21" t="s">
        <v>20</v>
      </c>
      <c r="T10" s="22"/>
      <c r="U10" s="22"/>
      <c r="V10" s="22"/>
      <c r="W10" s="23"/>
      <c r="X10" s="21" t="s">
        <v>21</v>
      </c>
      <c r="Y10" s="22"/>
      <c r="Z10" s="22"/>
      <c r="AA10" s="23"/>
      <c r="AB10" s="21" t="s">
        <v>22</v>
      </c>
      <c r="AC10" s="22"/>
      <c r="AD10" s="22"/>
      <c r="AE10" s="23"/>
      <c r="AF10" s="24" t="s">
        <v>23</v>
      </c>
      <c r="AG10" s="24"/>
      <c r="AH10" s="24"/>
      <c r="AI10" s="24"/>
      <c r="AJ10" s="21" t="s">
        <v>24</v>
      </c>
      <c r="AK10" s="22"/>
      <c r="AL10" s="22"/>
      <c r="AM10" s="22"/>
      <c r="AN10" s="23"/>
      <c r="AO10" s="21" t="s">
        <v>25</v>
      </c>
      <c r="AP10" s="22"/>
      <c r="AQ10" s="22"/>
      <c r="AR10" s="23"/>
      <c r="AS10" s="21" t="s">
        <v>26</v>
      </c>
      <c r="AT10" s="22"/>
      <c r="AU10" s="22"/>
      <c r="AV10" s="22"/>
      <c r="AW10" s="23"/>
      <c r="AX10" s="24" t="s">
        <v>27</v>
      </c>
      <c r="AY10" s="24"/>
      <c r="AZ10" s="24"/>
      <c r="BA10" s="24"/>
    </row>
    <row r="11" spans="1:53" s="16" customFormat="1" ht="11.25">
      <c r="A11" s="25"/>
      <c r="B11" s="26">
        <v>1</v>
      </c>
      <c r="C11" s="26">
        <v>2</v>
      </c>
      <c r="D11" s="26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7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  <c r="Q11" s="28">
        <v>16</v>
      </c>
      <c r="R11" s="27">
        <v>17</v>
      </c>
      <c r="S11" s="27">
        <v>18</v>
      </c>
      <c r="T11" s="27">
        <v>19</v>
      </c>
      <c r="U11" s="27">
        <v>20</v>
      </c>
      <c r="V11" s="27">
        <v>21</v>
      </c>
      <c r="W11" s="27">
        <v>22</v>
      </c>
      <c r="X11" s="27">
        <v>23</v>
      </c>
      <c r="Y11" s="27">
        <v>24</v>
      </c>
      <c r="Z11" s="27">
        <v>25</v>
      </c>
      <c r="AA11" s="27">
        <v>26</v>
      </c>
      <c r="AB11" s="27">
        <v>27</v>
      </c>
      <c r="AC11" s="27">
        <v>28</v>
      </c>
      <c r="AD11" s="27">
        <v>29</v>
      </c>
      <c r="AE11" s="27">
        <v>30</v>
      </c>
      <c r="AF11" s="27">
        <v>31</v>
      </c>
      <c r="AG11" s="27">
        <v>32</v>
      </c>
      <c r="AH11" s="27">
        <v>33</v>
      </c>
      <c r="AI11" s="27">
        <v>34</v>
      </c>
      <c r="AJ11" s="27">
        <v>35</v>
      </c>
      <c r="AK11" s="27">
        <v>36</v>
      </c>
      <c r="AL11" s="27">
        <v>37</v>
      </c>
      <c r="AM11" s="27">
        <v>38</v>
      </c>
      <c r="AN11" s="27">
        <v>39</v>
      </c>
      <c r="AO11" s="29">
        <v>40</v>
      </c>
      <c r="AP11" s="29">
        <v>41</v>
      </c>
      <c r="AQ11" s="29">
        <v>42</v>
      </c>
      <c r="AR11" s="29">
        <v>43</v>
      </c>
      <c r="AS11" s="29">
        <v>44</v>
      </c>
      <c r="AT11" s="29">
        <v>45</v>
      </c>
      <c r="AU11" s="29">
        <v>46</v>
      </c>
      <c r="AV11" s="29">
        <v>47</v>
      </c>
      <c r="AW11" s="29">
        <v>48</v>
      </c>
      <c r="AX11" s="29">
        <v>49</v>
      </c>
      <c r="AY11" s="29">
        <v>50</v>
      </c>
      <c r="AZ11" s="29">
        <v>51</v>
      </c>
      <c r="BA11" s="29">
        <v>52</v>
      </c>
    </row>
    <row r="12" spans="1:53" ht="11.25" customHeight="1">
      <c r="A12" s="27" t="s">
        <v>28</v>
      </c>
      <c r="B12" s="30" t="s">
        <v>29</v>
      </c>
      <c r="C12" s="30" t="s">
        <v>29</v>
      </c>
      <c r="D12" s="30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30</v>
      </c>
      <c r="S12" s="31" t="s">
        <v>30</v>
      </c>
      <c r="T12" s="31" t="s">
        <v>30</v>
      </c>
      <c r="U12" s="31" t="s">
        <v>31</v>
      </c>
      <c r="V12" s="31" t="s">
        <v>31</v>
      </c>
      <c r="W12" s="31" t="s">
        <v>31</v>
      </c>
      <c r="X12" s="31" t="s">
        <v>31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31" t="s">
        <v>30</v>
      </c>
      <c r="AP12" s="31" t="s">
        <v>30</v>
      </c>
      <c r="AQ12" s="31" t="s">
        <v>30</v>
      </c>
      <c r="AR12" s="31" t="s">
        <v>32</v>
      </c>
      <c r="AS12" s="31" t="s">
        <v>32</v>
      </c>
      <c r="AT12" s="31" t="s">
        <v>32</v>
      </c>
      <c r="AU12" s="31" t="s">
        <v>32</v>
      </c>
      <c r="AV12" s="31" t="s">
        <v>31</v>
      </c>
      <c r="AW12" s="31" t="s">
        <v>31</v>
      </c>
      <c r="AX12" s="31" t="s">
        <v>31</v>
      </c>
      <c r="AY12" s="31" t="s">
        <v>31</v>
      </c>
      <c r="AZ12" s="31" t="s">
        <v>31</v>
      </c>
      <c r="BA12" s="31" t="s">
        <v>31</v>
      </c>
    </row>
    <row r="13" spans="1:53" ht="12.75">
      <c r="A13" s="16" t="s">
        <v>33</v>
      </c>
      <c r="B13" s="32"/>
      <c r="C13" s="32"/>
      <c r="D13" s="32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</row>
    <row r="15" spans="1:41" s="33" customFormat="1" ht="12">
      <c r="A15" s="16"/>
      <c r="B15" s="32"/>
      <c r="C15" s="32"/>
      <c r="D15" s="32"/>
      <c r="I15" s="34" t="s">
        <v>34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</row>
    <row r="16" spans="1:41" s="33" customFormat="1" ht="5.25" customHeight="1">
      <c r="A16" s="16"/>
      <c r="B16" s="32"/>
      <c r="C16" s="32"/>
      <c r="D16" s="32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1:53" s="33" customFormat="1" ht="12.75">
      <c r="A17" s="14" t="s">
        <v>35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4.5" customHeight="1">
      <c r="A18" s="36"/>
      <c r="B18" s="37"/>
      <c r="C18" s="37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</row>
    <row r="19" spans="1:53" ht="12" customHeight="1">
      <c r="A19" s="39" t="s">
        <v>36</v>
      </c>
      <c r="B19" s="40" t="s">
        <v>37</v>
      </c>
      <c r="C19" s="41"/>
      <c r="D19" s="41"/>
      <c r="E19" s="42" t="s">
        <v>38</v>
      </c>
      <c r="F19" s="43"/>
      <c r="G19" s="43"/>
      <c r="H19" s="43"/>
      <c r="I19" s="43"/>
      <c r="J19" s="43"/>
      <c r="K19" s="43"/>
      <c r="L19" s="44"/>
      <c r="M19" s="45" t="s">
        <v>39</v>
      </c>
      <c r="N19" s="46"/>
      <c r="O19" s="47" t="s">
        <v>40</v>
      </c>
      <c r="P19" s="48" t="s">
        <v>41</v>
      </c>
      <c r="Q19" s="49"/>
      <c r="R19" s="21" t="s">
        <v>42</v>
      </c>
      <c r="S19" s="23"/>
      <c r="T19" s="24" t="s">
        <v>43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 t="s">
        <v>44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48" t="s">
        <v>45</v>
      </c>
      <c r="AQ19" s="50"/>
      <c r="AR19" s="50"/>
      <c r="AS19" s="49"/>
      <c r="AT19" s="51" t="s">
        <v>46</v>
      </c>
      <c r="AU19" s="24"/>
      <c r="AV19" s="24"/>
      <c r="AW19" s="24"/>
      <c r="AX19" s="52" t="s">
        <v>47</v>
      </c>
      <c r="AY19" s="52"/>
      <c r="AZ19" s="52"/>
      <c r="BA19" s="52"/>
    </row>
    <row r="20" spans="1:53" ht="12" customHeight="1">
      <c r="A20" s="39"/>
      <c r="B20" s="40"/>
      <c r="C20" s="41"/>
      <c r="D20" s="41"/>
      <c r="E20" s="53"/>
      <c r="F20" s="54"/>
      <c r="G20" s="54"/>
      <c r="H20" s="54"/>
      <c r="I20" s="54"/>
      <c r="J20" s="54"/>
      <c r="K20" s="54"/>
      <c r="L20" s="55"/>
      <c r="M20" s="56"/>
      <c r="N20" s="57"/>
      <c r="O20" s="47"/>
      <c r="P20" s="58"/>
      <c r="Q20" s="59"/>
      <c r="R20" s="47" t="s">
        <v>48</v>
      </c>
      <c r="S20" s="47" t="s">
        <v>49</v>
      </c>
      <c r="T20" s="47" t="s">
        <v>50</v>
      </c>
      <c r="U20" s="47" t="s">
        <v>51</v>
      </c>
      <c r="V20" s="24" t="s">
        <v>52</v>
      </c>
      <c r="W20" s="24"/>
      <c r="X20" s="24"/>
      <c r="Y20" s="24"/>
      <c r="Z20" s="47" t="s">
        <v>53</v>
      </c>
      <c r="AA20" s="47" t="s">
        <v>54</v>
      </c>
      <c r="AB20" s="24" t="s">
        <v>55</v>
      </c>
      <c r="AC20" s="24"/>
      <c r="AD20" s="24"/>
      <c r="AE20" s="47" t="s">
        <v>50</v>
      </c>
      <c r="AF20" s="47" t="s">
        <v>51</v>
      </c>
      <c r="AG20" s="60" t="s">
        <v>52</v>
      </c>
      <c r="AH20" s="60"/>
      <c r="AI20" s="60"/>
      <c r="AJ20" s="60"/>
      <c r="AK20" s="47" t="s">
        <v>53</v>
      </c>
      <c r="AL20" s="47" t="s">
        <v>54</v>
      </c>
      <c r="AM20" s="45" t="s">
        <v>56</v>
      </c>
      <c r="AN20" s="61"/>
      <c r="AO20" s="46"/>
      <c r="AP20" s="58"/>
      <c r="AQ20" s="62"/>
      <c r="AR20" s="62"/>
      <c r="AS20" s="59"/>
      <c r="AT20" s="24"/>
      <c r="AU20" s="24"/>
      <c r="AV20" s="24"/>
      <c r="AW20" s="24"/>
      <c r="AX20" s="52"/>
      <c r="AY20" s="52"/>
      <c r="AZ20" s="52"/>
      <c r="BA20" s="52"/>
    </row>
    <row r="21" spans="1:53" ht="12" customHeight="1">
      <c r="A21" s="39"/>
      <c r="B21" s="40"/>
      <c r="C21" s="41"/>
      <c r="D21" s="41"/>
      <c r="E21" s="53"/>
      <c r="F21" s="54"/>
      <c r="G21" s="54"/>
      <c r="H21" s="54"/>
      <c r="I21" s="54"/>
      <c r="J21" s="54"/>
      <c r="K21" s="54"/>
      <c r="L21" s="55"/>
      <c r="M21" s="63" t="s">
        <v>57</v>
      </c>
      <c r="N21" s="63" t="s">
        <v>58</v>
      </c>
      <c r="O21" s="47"/>
      <c r="P21" s="64"/>
      <c r="Q21" s="65"/>
      <c r="R21" s="47"/>
      <c r="S21" s="47"/>
      <c r="T21" s="47"/>
      <c r="U21" s="47"/>
      <c r="V21" s="47" t="s">
        <v>59</v>
      </c>
      <c r="W21" s="24" t="s">
        <v>56</v>
      </c>
      <c r="X21" s="24"/>
      <c r="Y21" s="24"/>
      <c r="Z21" s="47"/>
      <c r="AA21" s="47"/>
      <c r="AB21" s="24" t="s">
        <v>60</v>
      </c>
      <c r="AC21" s="24"/>
      <c r="AD21" s="24"/>
      <c r="AE21" s="47"/>
      <c r="AF21" s="47"/>
      <c r="AG21" s="47" t="s">
        <v>59</v>
      </c>
      <c r="AH21" s="60" t="s">
        <v>56</v>
      </c>
      <c r="AI21" s="60"/>
      <c r="AJ21" s="60"/>
      <c r="AK21" s="47"/>
      <c r="AL21" s="47"/>
      <c r="AM21" s="56"/>
      <c r="AN21" s="66"/>
      <c r="AO21" s="57"/>
      <c r="AP21" s="64"/>
      <c r="AQ21" s="67"/>
      <c r="AR21" s="67"/>
      <c r="AS21" s="65"/>
      <c r="AT21" s="24"/>
      <c r="AU21" s="24"/>
      <c r="AV21" s="24"/>
      <c r="AW21" s="24"/>
      <c r="AX21" s="52"/>
      <c r="AY21" s="52"/>
      <c r="AZ21" s="52"/>
      <c r="BA21" s="52"/>
    </row>
    <row r="22" spans="1:53" ht="12" customHeight="1">
      <c r="A22" s="39"/>
      <c r="B22" s="40"/>
      <c r="C22" s="41"/>
      <c r="D22" s="41"/>
      <c r="E22" s="53"/>
      <c r="F22" s="54"/>
      <c r="G22" s="54"/>
      <c r="H22" s="54"/>
      <c r="I22" s="54"/>
      <c r="J22" s="54"/>
      <c r="K22" s="54"/>
      <c r="L22" s="55"/>
      <c r="M22" s="68"/>
      <c r="N22" s="68"/>
      <c r="O22" s="47"/>
      <c r="P22" s="47" t="s">
        <v>61</v>
      </c>
      <c r="Q22" s="47" t="s">
        <v>62</v>
      </c>
      <c r="R22" s="47"/>
      <c r="S22" s="47"/>
      <c r="T22" s="47"/>
      <c r="U22" s="47"/>
      <c r="V22" s="47"/>
      <c r="W22" s="47" t="s">
        <v>63</v>
      </c>
      <c r="X22" s="69" t="s">
        <v>64</v>
      </c>
      <c r="Y22" s="47" t="s">
        <v>65</v>
      </c>
      <c r="Z22" s="47"/>
      <c r="AA22" s="47"/>
      <c r="AB22" s="47" t="s">
        <v>63</v>
      </c>
      <c r="AC22" s="47" t="s">
        <v>66</v>
      </c>
      <c r="AD22" s="47" t="s">
        <v>65</v>
      </c>
      <c r="AE22" s="47"/>
      <c r="AF22" s="47"/>
      <c r="AG22" s="47"/>
      <c r="AH22" s="47" t="s">
        <v>63</v>
      </c>
      <c r="AI22" s="69" t="s">
        <v>64</v>
      </c>
      <c r="AJ22" s="47" t="s">
        <v>65</v>
      </c>
      <c r="AK22" s="47"/>
      <c r="AL22" s="47"/>
      <c r="AM22" s="47" t="s">
        <v>63</v>
      </c>
      <c r="AN22" s="69" t="s">
        <v>64</v>
      </c>
      <c r="AO22" s="47" t="s">
        <v>65</v>
      </c>
      <c r="AP22" s="47" t="s">
        <v>67</v>
      </c>
      <c r="AQ22" s="47" t="s">
        <v>68</v>
      </c>
      <c r="AR22" s="47" t="s">
        <v>69</v>
      </c>
      <c r="AS22" s="47" t="s">
        <v>70</v>
      </c>
      <c r="AT22" s="24"/>
      <c r="AU22" s="24"/>
      <c r="AV22" s="24"/>
      <c r="AW22" s="24"/>
      <c r="AX22" s="52"/>
      <c r="AY22" s="52"/>
      <c r="AZ22" s="52"/>
      <c r="BA22" s="52"/>
    </row>
    <row r="23" spans="1:53" ht="12.75" customHeight="1">
      <c r="A23" s="39"/>
      <c r="B23" s="40"/>
      <c r="C23" s="41"/>
      <c r="D23" s="41"/>
      <c r="E23" s="53"/>
      <c r="F23" s="54"/>
      <c r="G23" s="54"/>
      <c r="H23" s="54"/>
      <c r="I23" s="54"/>
      <c r="J23" s="54"/>
      <c r="K23" s="54"/>
      <c r="L23" s="55"/>
      <c r="M23" s="68"/>
      <c r="N23" s="68"/>
      <c r="O23" s="47"/>
      <c r="P23" s="47"/>
      <c r="Q23" s="47"/>
      <c r="R23" s="47"/>
      <c r="S23" s="47"/>
      <c r="T23" s="47"/>
      <c r="U23" s="47"/>
      <c r="V23" s="47"/>
      <c r="W23" s="47"/>
      <c r="X23" s="70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70"/>
      <c r="AJ23" s="47"/>
      <c r="AK23" s="47"/>
      <c r="AL23" s="47"/>
      <c r="AM23" s="47"/>
      <c r="AN23" s="70"/>
      <c r="AO23" s="47"/>
      <c r="AP23" s="47"/>
      <c r="AQ23" s="47"/>
      <c r="AR23" s="47"/>
      <c r="AS23" s="47"/>
      <c r="AT23" s="24"/>
      <c r="AU23" s="24"/>
      <c r="AV23" s="24"/>
      <c r="AW23" s="24"/>
      <c r="AX23" s="52"/>
      <c r="AY23" s="52"/>
      <c r="AZ23" s="52"/>
      <c r="BA23" s="52"/>
    </row>
    <row r="24" spans="1:53" ht="12.75" customHeight="1">
      <c r="A24" s="39"/>
      <c r="B24" s="40"/>
      <c r="C24" s="41"/>
      <c r="D24" s="41"/>
      <c r="E24" s="53"/>
      <c r="F24" s="54"/>
      <c r="G24" s="54"/>
      <c r="H24" s="54"/>
      <c r="I24" s="54"/>
      <c r="J24" s="54"/>
      <c r="K24" s="54"/>
      <c r="L24" s="55"/>
      <c r="M24" s="68"/>
      <c r="N24" s="68"/>
      <c r="O24" s="47"/>
      <c r="P24" s="47"/>
      <c r="Q24" s="47"/>
      <c r="R24" s="47"/>
      <c r="S24" s="47"/>
      <c r="T24" s="47"/>
      <c r="U24" s="47"/>
      <c r="V24" s="47"/>
      <c r="W24" s="47"/>
      <c r="X24" s="70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70"/>
      <c r="AJ24" s="47"/>
      <c r="AK24" s="47"/>
      <c r="AL24" s="47"/>
      <c r="AM24" s="47"/>
      <c r="AN24" s="70"/>
      <c r="AO24" s="47"/>
      <c r="AP24" s="47"/>
      <c r="AQ24" s="47"/>
      <c r="AR24" s="47"/>
      <c r="AS24" s="47"/>
      <c r="AT24" s="24"/>
      <c r="AU24" s="24"/>
      <c r="AV24" s="24"/>
      <c r="AW24" s="24"/>
      <c r="AX24" s="52"/>
      <c r="AY24" s="52"/>
      <c r="AZ24" s="52"/>
      <c r="BA24" s="52"/>
    </row>
    <row r="25" spans="1:53" ht="30.75" customHeight="1">
      <c r="A25" s="71"/>
      <c r="B25" s="72"/>
      <c r="C25" s="73"/>
      <c r="D25" s="73"/>
      <c r="E25" s="74"/>
      <c r="F25" s="75"/>
      <c r="G25" s="75"/>
      <c r="H25" s="75"/>
      <c r="I25" s="75"/>
      <c r="J25" s="75"/>
      <c r="K25" s="75"/>
      <c r="L25" s="76"/>
      <c r="M25" s="77"/>
      <c r="N25" s="77"/>
      <c r="O25" s="47"/>
      <c r="P25" s="47"/>
      <c r="Q25" s="47"/>
      <c r="R25" s="47"/>
      <c r="S25" s="47"/>
      <c r="T25" s="47"/>
      <c r="U25" s="47"/>
      <c r="V25" s="47"/>
      <c r="W25" s="47"/>
      <c r="X25" s="78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78"/>
      <c r="AJ25" s="47"/>
      <c r="AK25" s="47"/>
      <c r="AL25" s="47"/>
      <c r="AM25" s="47"/>
      <c r="AN25" s="78"/>
      <c r="AO25" s="47"/>
      <c r="AP25" s="47"/>
      <c r="AQ25" s="47"/>
      <c r="AR25" s="47"/>
      <c r="AS25" s="47"/>
      <c r="AT25" s="24"/>
      <c r="AU25" s="24"/>
      <c r="AV25" s="24"/>
      <c r="AW25" s="24"/>
      <c r="AX25" s="52"/>
      <c r="AY25" s="52"/>
      <c r="AZ25" s="52"/>
      <c r="BA25" s="52"/>
    </row>
    <row r="26" spans="1:53" ht="13.5" customHeight="1">
      <c r="A26" s="79" t="s">
        <v>71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1"/>
    </row>
    <row r="27" spans="1:53" s="89" customFormat="1" ht="12.75" customHeight="1">
      <c r="A27" s="26">
        <v>1</v>
      </c>
      <c r="B27" s="82" t="s">
        <v>72</v>
      </c>
      <c r="C27" s="82"/>
      <c r="D27" s="82"/>
      <c r="E27" s="83" t="s">
        <v>73</v>
      </c>
      <c r="F27" s="83"/>
      <c r="G27" s="83"/>
      <c r="H27" s="83"/>
      <c r="I27" s="83"/>
      <c r="J27" s="83"/>
      <c r="K27" s="83"/>
      <c r="L27" s="83"/>
      <c r="M27" s="26"/>
      <c r="N27" s="26"/>
      <c r="O27" s="84">
        <v>13</v>
      </c>
      <c r="P27" s="85">
        <v>1</v>
      </c>
      <c r="Q27" s="85"/>
      <c r="R27" s="86">
        <f>S27</f>
        <v>90</v>
      </c>
      <c r="S27" s="86">
        <f>U27+AF27</f>
        <v>90</v>
      </c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>
        <v>3</v>
      </c>
      <c r="AF27" s="87">
        <f>AE27*30</f>
        <v>90</v>
      </c>
      <c r="AG27" s="87">
        <f>SUM(AH27,AI27,AJ27)</f>
        <v>32</v>
      </c>
      <c r="AH27" s="87">
        <v>16</v>
      </c>
      <c r="AI27" s="87">
        <v>16</v>
      </c>
      <c r="AJ27" s="87"/>
      <c r="AK27" s="87">
        <f>AF27-AG27</f>
        <v>58</v>
      </c>
      <c r="AL27" s="87">
        <f>AM27+AN27+AO27</f>
        <v>2</v>
      </c>
      <c r="AM27" s="87">
        <v>1</v>
      </c>
      <c r="AN27" s="87">
        <v>1</v>
      </c>
      <c r="AO27" s="87"/>
      <c r="AP27" s="87"/>
      <c r="AQ27" s="87">
        <v>2</v>
      </c>
      <c r="AR27" s="87"/>
      <c r="AS27" s="87"/>
      <c r="AT27" s="88" t="s">
        <v>74</v>
      </c>
      <c r="AU27" s="88"/>
      <c r="AV27" s="88"/>
      <c r="AW27" s="88"/>
      <c r="AX27" s="88" t="s">
        <v>75</v>
      </c>
      <c r="AY27" s="88"/>
      <c r="AZ27" s="88"/>
      <c r="BA27" s="88"/>
    </row>
    <row r="28" spans="1:53" s="89" customFormat="1" ht="16.5" customHeight="1">
      <c r="A28" s="26">
        <v>2</v>
      </c>
      <c r="B28" s="82" t="s">
        <v>76</v>
      </c>
      <c r="C28" s="82"/>
      <c r="D28" s="82"/>
      <c r="E28" s="90" t="s">
        <v>77</v>
      </c>
      <c r="F28" s="90"/>
      <c r="G28" s="90"/>
      <c r="H28" s="90"/>
      <c r="I28" s="90"/>
      <c r="J28" s="90"/>
      <c r="K28" s="90"/>
      <c r="L28" s="90"/>
      <c r="M28" s="26"/>
      <c r="N28" s="26"/>
      <c r="O28" s="84">
        <v>13</v>
      </c>
      <c r="P28" s="85">
        <v>1</v>
      </c>
      <c r="Q28" s="85"/>
      <c r="R28" s="86">
        <v>360</v>
      </c>
      <c r="S28" s="86">
        <f>U28+AF28</f>
        <v>180</v>
      </c>
      <c r="T28" s="85">
        <v>3</v>
      </c>
      <c r="U28" s="85">
        <f>T28*30</f>
        <v>90</v>
      </c>
      <c r="V28" s="85">
        <f>SUM(W28,X28,Y28)</f>
        <v>64</v>
      </c>
      <c r="W28" s="85"/>
      <c r="X28" s="85">
        <v>64</v>
      </c>
      <c r="Y28" s="85"/>
      <c r="Z28" s="85">
        <f>U28-V28</f>
        <v>26</v>
      </c>
      <c r="AA28" s="85">
        <f>AB28+AC28+AD28</f>
        <v>4</v>
      </c>
      <c r="AB28" s="85"/>
      <c r="AC28" s="85">
        <v>4</v>
      </c>
      <c r="AD28" s="85"/>
      <c r="AE28" s="85">
        <v>3</v>
      </c>
      <c r="AF28" s="85">
        <f>AE28*30</f>
        <v>90</v>
      </c>
      <c r="AG28" s="85">
        <f>SUM(AH28,AI28,AJ28)</f>
        <v>64</v>
      </c>
      <c r="AH28" s="85"/>
      <c r="AI28" s="85">
        <f>AN28*16</f>
        <v>64</v>
      </c>
      <c r="AJ28" s="85"/>
      <c r="AK28" s="85">
        <f>AF28-AG28</f>
        <v>26</v>
      </c>
      <c r="AL28" s="85">
        <f>AM28+AN28+AO28</f>
        <v>4</v>
      </c>
      <c r="AM28" s="85"/>
      <c r="AN28" s="85">
        <v>4</v>
      </c>
      <c r="AO28" s="85"/>
      <c r="AP28" s="87"/>
      <c r="AQ28" s="87">
        <v>1</v>
      </c>
      <c r="AR28" s="87"/>
      <c r="AS28" s="87"/>
      <c r="AT28" s="88"/>
      <c r="AU28" s="88"/>
      <c r="AV28" s="88"/>
      <c r="AW28" s="88"/>
      <c r="AX28" s="88" t="s">
        <v>78</v>
      </c>
      <c r="AY28" s="88"/>
      <c r="AZ28" s="88"/>
      <c r="BA28" s="88"/>
    </row>
    <row r="29" spans="1:53" s="93" customFormat="1" ht="16.5" customHeight="1">
      <c r="A29" s="26">
        <v>3</v>
      </c>
      <c r="B29" s="82" t="s">
        <v>79</v>
      </c>
      <c r="C29" s="82"/>
      <c r="D29" s="82"/>
      <c r="E29" s="90" t="s">
        <v>80</v>
      </c>
      <c r="F29" s="90"/>
      <c r="G29" s="90"/>
      <c r="H29" s="90"/>
      <c r="I29" s="90"/>
      <c r="J29" s="90"/>
      <c r="K29" s="90"/>
      <c r="L29" s="90"/>
      <c r="M29" s="91"/>
      <c r="N29" s="91"/>
      <c r="O29" s="84">
        <v>13</v>
      </c>
      <c r="P29" s="85">
        <v>1</v>
      </c>
      <c r="Q29" s="85"/>
      <c r="R29" s="92">
        <v>90</v>
      </c>
      <c r="S29" s="92">
        <v>90</v>
      </c>
      <c r="T29" s="85">
        <v>3</v>
      </c>
      <c r="U29" s="85">
        <f>T29*30</f>
        <v>90</v>
      </c>
      <c r="V29" s="85">
        <f>SUM(W29,X29,Y29)</f>
        <v>32</v>
      </c>
      <c r="W29" s="85"/>
      <c r="X29" s="85">
        <f>AC29*16</f>
        <v>32</v>
      </c>
      <c r="Y29" s="85"/>
      <c r="Z29" s="85">
        <f>U29-V29</f>
        <v>58</v>
      </c>
      <c r="AA29" s="85">
        <f>SUM(AB29,AC29,AD29)</f>
        <v>2</v>
      </c>
      <c r="AB29" s="85"/>
      <c r="AC29" s="85">
        <v>2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>
        <v>1</v>
      </c>
      <c r="AR29" s="85"/>
      <c r="AS29" s="85"/>
      <c r="AT29" s="88"/>
      <c r="AU29" s="88"/>
      <c r="AV29" s="88"/>
      <c r="AW29" s="88"/>
      <c r="AX29" s="88" t="s">
        <v>81</v>
      </c>
      <c r="AY29" s="88"/>
      <c r="AZ29" s="88"/>
      <c r="BA29" s="88"/>
    </row>
    <row r="30" spans="1:53" s="89" customFormat="1" ht="15" customHeight="1">
      <c r="A30" s="26">
        <v>4</v>
      </c>
      <c r="B30" s="82" t="s">
        <v>82</v>
      </c>
      <c r="C30" s="82"/>
      <c r="D30" s="82"/>
      <c r="E30" s="90" t="s">
        <v>83</v>
      </c>
      <c r="F30" s="90"/>
      <c r="G30" s="90"/>
      <c r="H30" s="90"/>
      <c r="I30" s="90"/>
      <c r="J30" s="90"/>
      <c r="K30" s="90"/>
      <c r="L30" s="90"/>
      <c r="M30" s="26"/>
      <c r="N30" s="26"/>
      <c r="O30" s="84">
        <v>13</v>
      </c>
      <c r="P30" s="85">
        <v>1</v>
      </c>
      <c r="Q30" s="85"/>
      <c r="R30" s="92">
        <f>S30</f>
        <v>90</v>
      </c>
      <c r="S30" s="92">
        <f>U30+AF30</f>
        <v>90</v>
      </c>
      <c r="T30" s="85">
        <v>1.5</v>
      </c>
      <c r="U30" s="85">
        <f>T30*30</f>
        <v>45</v>
      </c>
      <c r="V30" s="85">
        <f>SUM(W30,X30,Y30)</f>
        <v>32</v>
      </c>
      <c r="W30" s="85"/>
      <c r="X30" s="85">
        <v>32</v>
      </c>
      <c r="Y30" s="85"/>
      <c r="Z30" s="85">
        <f>U30-V30</f>
        <v>13</v>
      </c>
      <c r="AA30" s="85">
        <f>AB30+AC30+AD30</f>
        <v>2</v>
      </c>
      <c r="AB30" s="85"/>
      <c r="AC30" s="85">
        <v>2</v>
      </c>
      <c r="AD30" s="85"/>
      <c r="AE30" s="85">
        <v>1.5</v>
      </c>
      <c r="AF30" s="85">
        <f>AE30*30</f>
        <v>45</v>
      </c>
      <c r="AG30" s="85">
        <f>SUM(AH30,AI30,AJ30)</f>
        <v>32</v>
      </c>
      <c r="AH30" s="85"/>
      <c r="AI30" s="85">
        <v>32</v>
      </c>
      <c r="AJ30" s="85"/>
      <c r="AK30" s="85">
        <f>AF30-AG30</f>
        <v>13</v>
      </c>
      <c r="AL30" s="85">
        <f>AM30+AN30+AO30</f>
        <v>2</v>
      </c>
      <c r="AM30" s="85"/>
      <c r="AN30" s="85">
        <v>2</v>
      </c>
      <c r="AO30" s="85"/>
      <c r="AP30" s="94"/>
      <c r="AQ30" s="85">
        <v>2</v>
      </c>
      <c r="AR30" s="85"/>
      <c r="AS30" s="85"/>
      <c r="AT30" s="88"/>
      <c r="AU30" s="88"/>
      <c r="AV30" s="88"/>
      <c r="AW30" s="88"/>
      <c r="AX30" s="88" t="s">
        <v>84</v>
      </c>
      <c r="AY30" s="88"/>
      <c r="AZ30" s="88"/>
      <c r="BA30" s="88"/>
    </row>
    <row r="31" spans="1:53" s="96" customFormat="1" ht="15.75" customHeight="1">
      <c r="A31" s="26">
        <v>5</v>
      </c>
      <c r="B31" s="88" t="s">
        <v>85</v>
      </c>
      <c r="C31" s="88"/>
      <c r="D31" s="88"/>
      <c r="E31" s="83" t="s">
        <v>86</v>
      </c>
      <c r="F31" s="83"/>
      <c r="G31" s="83"/>
      <c r="H31" s="83"/>
      <c r="I31" s="83"/>
      <c r="J31" s="83"/>
      <c r="K31" s="83"/>
      <c r="L31" s="83"/>
      <c r="M31" s="91"/>
      <c r="N31" s="91"/>
      <c r="O31" s="95">
        <v>13</v>
      </c>
      <c r="P31" s="26">
        <v>1</v>
      </c>
      <c r="Q31" s="26"/>
      <c r="R31" s="92">
        <v>120</v>
      </c>
      <c r="S31" s="92">
        <v>120</v>
      </c>
      <c r="T31" s="85">
        <v>4</v>
      </c>
      <c r="U31" s="85">
        <f>T31*30</f>
        <v>120</v>
      </c>
      <c r="V31" s="85">
        <f>SUM(W31,X31,Y31)</f>
        <v>64</v>
      </c>
      <c r="W31" s="85">
        <f>AB31*16</f>
        <v>32</v>
      </c>
      <c r="X31" s="85">
        <v>32</v>
      </c>
      <c r="Y31" s="85"/>
      <c r="Z31" s="85">
        <f>U31-V31</f>
        <v>56</v>
      </c>
      <c r="AA31" s="85">
        <f>AB31+AC31+AD31</f>
        <v>4</v>
      </c>
      <c r="AB31" s="85">
        <v>2</v>
      </c>
      <c r="AC31" s="85">
        <v>2</v>
      </c>
      <c r="AD31" s="85"/>
      <c r="AE31" s="94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26"/>
      <c r="AQ31" s="26">
        <v>1</v>
      </c>
      <c r="AR31" s="91"/>
      <c r="AS31" s="91"/>
      <c r="AT31" s="82"/>
      <c r="AU31" s="82"/>
      <c r="AV31" s="82"/>
      <c r="AW31" s="82"/>
      <c r="AX31" s="83" t="s">
        <v>87</v>
      </c>
      <c r="AY31" s="83"/>
      <c r="AZ31" s="83"/>
      <c r="BA31" s="83"/>
    </row>
    <row r="32" spans="1:53" s="89" customFormat="1" ht="15" customHeight="1">
      <c r="A32" s="26">
        <v>6</v>
      </c>
      <c r="B32" s="97" t="s">
        <v>88</v>
      </c>
      <c r="C32" s="98"/>
      <c r="D32" s="99"/>
      <c r="E32" s="100" t="s">
        <v>89</v>
      </c>
      <c r="F32" s="101"/>
      <c r="G32" s="101"/>
      <c r="H32" s="101"/>
      <c r="I32" s="101"/>
      <c r="J32" s="101"/>
      <c r="K32" s="101"/>
      <c r="L32" s="102"/>
      <c r="M32" s="26"/>
      <c r="N32" s="26"/>
      <c r="O32" s="84">
        <v>13</v>
      </c>
      <c r="P32" s="85"/>
      <c r="Q32" s="85">
        <v>1</v>
      </c>
      <c r="R32" s="92">
        <v>120</v>
      </c>
      <c r="S32" s="92">
        <v>120</v>
      </c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>
        <v>4</v>
      </c>
      <c r="AF32" s="85">
        <f>AE32*30</f>
        <v>120</v>
      </c>
      <c r="AG32" s="85">
        <f>SUM(AH32,AI32,AJ32)</f>
        <v>64</v>
      </c>
      <c r="AH32" s="87">
        <v>32</v>
      </c>
      <c r="AI32" s="85"/>
      <c r="AJ32" s="85">
        <v>32</v>
      </c>
      <c r="AK32" s="85">
        <f>AF32-AG32</f>
        <v>56</v>
      </c>
      <c r="AL32" s="85">
        <f>AM32+AN32+AO32</f>
        <v>4</v>
      </c>
      <c r="AM32" s="85">
        <v>2</v>
      </c>
      <c r="AN32" s="85"/>
      <c r="AO32" s="85">
        <v>2</v>
      </c>
      <c r="AP32" s="94"/>
      <c r="AQ32" s="85">
        <v>2</v>
      </c>
      <c r="AR32" s="85"/>
      <c r="AS32" s="85"/>
      <c r="AT32" s="103"/>
      <c r="AU32" s="104"/>
      <c r="AV32" s="104"/>
      <c r="AW32" s="105"/>
      <c r="AX32" s="83" t="s">
        <v>87</v>
      </c>
      <c r="AY32" s="83"/>
      <c r="AZ32" s="83"/>
      <c r="BA32" s="83"/>
    </row>
    <row r="33" spans="1:53" s="89" customFormat="1" ht="15" customHeight="1">
      <c r="A33" s="26">
        <v>7</v>
      </c>
      <c r="B33" s="97" t="s">
        <v>90</v>
      </c>
      <c r="C33" s="98"/>
      <c r="D33" s="99"/>
      <c r="E33" s="106" t="s">
        <v>91</v>
      </c>
      <c r="F33" s="106"/>
      <c r="G33" s="106"/>
      <c r="H33" s="106"/>
      <c r="I33" s="106"/>
      <c r="J33" s="106"/>
      <c r="K33" s="106"/>
      <c r="L33" s="106"/>
      <c r="M33" s="26"/>
      <c r="N33" s="26"/>
      <c r="O33" s="107">
        <v>13</v>
      </c>
      <c r="P33" s="108"/>
      <c r="Q33" s="108">
        <v>1</v>
      </c>
      <c r="R33" s="109">
        <v>330</v>
      </c>
      <c r="S33" s="109">
        <v>120</v>
      </c>
      <c r="T33" s="108">
        <v>4</v>
      </c>
      <c r="U33" s="110">
        <v>120</v>
      </c>
      <c r="V33" s="110">
        <f>SUM(W33,X33,Y33)</f>
        <v>64</v>
      </c>
      <c r="W33" s="110">
        <f>AB33*16</f>
        <v>32</v>
      </c>
      <c r="X33" s="110"/>
      <c r="Y33" s="110">
        <f>AD33*16</f>
        <v>32</v>
      </c>
      <c r="Z33" s="110">
        <f>U33-V33</f>
        <v>56</v>
      </c>
      <c r="AA33" s="108">
        <f>AB33+AC33+AD33</f>
        <v>4</v>
      </c>
      <c r="AB33" s="110">
        <v>2</v>
      </c>
      <c r="AC33" s="110"/>
      <c r="AD33" s="110">
        <v>2</v>
      </c>
      <c r="AE33" s="110"/>
      <c r="AF33" s="110"/>
      <c r="AG33" s="110"/>
      <c r="AH33" s="110"/>
      <c r="AI33" s="110"/>
      <c r="AJ33" s="110"/>
      <c r="AK33" s="110"/>
      <c r="AL33" s="108"/>
      <c r="AM33" s="110"/>
      <c r="AN33" s="110"/>
      <c r="AO33" s="110"/>
      <c r="AP33" s="111"/>
      <c r="AQ33" s="111"/>
      <c r="AR33" s="112"/>
      <c r="AS33" s="112"/>
      <c r="AT33" s="88" t="s">
        <v>92</v>
      </c>
      <c r="AU33" s="88"/>
      <c r="AV33" s="88"/>
      <c r="AW33" s="88"/>
      <c r="AX33" s="106" t="s">
        <v>93</v>
      </c>
      <c r="AY33" s="106"/>
      <c r="AZ33" s="106"/>
      <c r="BA33" s="106"/>
    </row>
    <row r="34" spans="1:53" s="89" customFormat="1" ht="15" customHeight="1">
      <c r="A34" s="26">
        <v>7</v>
      </c>
      <c r="B34" s="97" t="s">
        <v>90</v>
      </c>
      <c r="C34" s="98"/>
      <c r="D34" s="99"/>
      <c r="E34" s="106" t="s">
        <v>91</v>
      </c>
      <c r="F34" s="106"/>
      <c r="G34" s="106"/>
      <c r="H34" s="106"/>
      <c r="I34" s="106"/>
      <c r="J34" s="106"/>
      <c r="K34" s="106"/>
      <c r="L34" s="106"/>
      <c r="M34" s="26"/>
      <c r="N34" s="26"/>
      <c r="O34" s="107">
        <v>13</v>
      </c>
      <c r="P34" s="108">
        <v>1</v>
      </c>
      <c r="Q34" s="108">
        <v>1</v>
      </c>
      <c r="R34" s="109"/>
      <c r="S34" s="109">
        <v>120</v>
      </c>
      <c r="T34" s="108">
        <v>4</v>
      </c>
      <c r="U34" s="110">
        <f>T34*30</f>
        <v>120</v>
      </c>
      <c r="V34" s="110">
        <f>SUM(W34,X34,Y34)</f>
        <v>64</v>
      </c>
      <c r="W34" s="110">
        <f>AB34*16</f>
        <v>32</v>
      </c>
      <c r="X34" s="110"/>
      <c r="Y34" s="110">
        <f>AD34*16</f>
        <v>32</v>
      </c>
      <c r="Z34" s="110">
        <f>U34-V34</f>
        <v>56</v>
      </c>
      <c r="AA34" s="108">
        <f>AB34+AC34+AD34</f>
        <v>4</v>
      </c>
      <c r="AB34" s="110">
        <v>2</v>
      </c>
      <c r="AC34" s="110"/>
      <c r="AD34" s="110">
        <v>2</v>
      </c>
      <c r="AE34" s="110"/>
      <c r="AF34" s="110"/>
      <c r="AG34" s="110"/>
      <c r="AH34" s="110"/>
      <c r="AI34" s="110"/>
      <c r="AJ34" s="110"/>
      <c r="AK34" s="110"/>
      <c r="AL34" s="108"/>
      <c r="AM34" s="110"/>
      <c r="AN34" s="110"/>
      <c r="AO34" s="110"/>
      <c r="AP34" s="110">
        <v>1</v>
      </c>
      <c r="AQ34" s="111"/>
      <c r="AR34" s="112"/>
      <c r="AS34" s="112"/>
      <c r="AT34" s="88" t="s">
        <v>92</v>
      </c>
      <c r="AU34" s="88"/>
      <c r="AV34" s="88"/>
      <c r="AW34" s="88"/>
      <c r="AX34" s="106" t="s">
        <v>94</v>
      </c>
      <c r="AY34" s="106"/>
      <c r="AZ34" s="106"/>
      <c r="BA34" s="106"/>
    </row>
    <row r="35" spans="1:53" s="113" customFormat="1" ht="16.5" customHeight="1">
      <c r="A35" s="85">
        <v>7</v>
      </c>
      <c r="B35" s="97" t="s">
        <v>90</v>
      </c>
      <c r="C35" s="98"/>
      <c r="D35" s="99"/>
      <c r="E35" s="106" t="s">
        <v>91</v>
      </c>
      <c r="F35" s="106"/>
      <c r="G35" s="106"/>
      <c r="H35" s="106"/>
      <c r="I35" s="106"/>
      <c r="J35" s="106"/>
      <c r="K35" s="106"/>
      <c r="L35" s="106"/>
      <c r="M35" s="85"/>
      <c r="N35" s="85"/>
      <c r="O35" s="107">
        <v>13</v>
      </c>
      <c r="P35" s="108"/>
      <c r="Q35" s="108">
        <v>1</v>
      </c>
      <c r="R35" s="109"/>
      <c r="S35" s="109">
        <v>90</v>
      </c>
      <c r="T35" s="108"/>
      <c r="U35" s="110"/>
      <c r="V35" s="110"/>
      <c r="W35" s="110"/>
      <c r="X35" s="110"/>
      <c r="Y35" s="110"/>
      <c r="Z35" s="110"/>
      <c r="AA35" s="108"/>
      <c r="AB35" s="110"/>
      <c r="AC35" s="110"/>
      <c r="AD35" s="110"/>
      <c r="AE35" s="110">
        <v>3</v>
      </c>
      <c r="AF35" s="110">
        <f>AE35*30</f>
        <v>90</v>
      </c>
      <c r="AG35" s="110">
        <v>64</v>
      </c>
      <c r="AH35" s="110">
        <v>32</v>
      </c>
      <c r="AI35" s="110"/>
      <c r="AJ35" s="110">
        <v>32</v>
      </c>
      <c r="AK35" s="110">
        <v>26</v>
      </c>
      <c r="AL35" s="108">
        <f>AM35+AN35+AO35</f>
        <v>4</v>
      </c>
      <c r="AM35" s="110">
        <v>2</v>
      </c>
      <c r="AN35" s="110"/>
      <c r="AO35" s="110">
        <v>2</v>
      </c>
      <c r="AP35" s="110">
        <v>2</v>
      </c>
      <c r="AQ35" s="111"/>
      <c r="AR35" s="112"/>
      <c r="AS35" s="112"/>
      <c r="AT35" s="88" t="s">
        <v>92</v>
      </c>
      <c r="AU35" s="88"/>
      <c r="AV35" s="88"/>
      <c r="AW35" s="88"/>
      <c r="AX35" s="106" t="s">
        <v>95</v>
      </c>
      <c r="AY35" s="106"/>
      <c r="AZ35" s="106"/>
      <c r="BA35" s="106"/>
    </row>
    <row r="36" spans="1:53" s="89" customFormat="1" ht="14.25" customHeight="1">
      <c r="A36" s="26">
        <v>8</v>
      </c>
      <c r="B36" s="97" t="s">
        <v>96</v>
      </c>
      <c r="C36" s="98"/>
      <c r="D36" s="99"/>
      <c r="E36" s="83" t="s">
        <v>97</v>
      </c>
      <c r="F36" s="83"/>
      <c r="G36" s="83"/>
      <c r="H36" s="83"/>
      <c r="I36" s="83"/>
      <c r="J36" s="83"/>
      <c r="K36" s="83"/>
      <c r="L36" s="83"/>
      <c r="M36" s="26"/>
      <c r="N36" s="26"/>
      <c r="O36" s="95">
        <v>13</v>
      </c>
      <c r="P36" s="26">
        <v>1</v>
      </c>
      <c r="Q36" s="26"/>
      <c r="R36" s="92">
        <v>120</v>
      </c>
      <c r="S36" s="92">
        <v>120</v>
      </c>
      <c r="T36" s="85">
        <v>4</v>
      </c>
      <c r="U36" s="85">
        <f>T36*30</f>
        <v>120</v>
      </c>
      <c r="V36" s="85">
        <f>SUM(W36,X36,Y36)</f>
        <v>64</v>
      </c>
      <c r="W36" s="85">
        <f>AB36*16</f>
        <v>32</v>
      </c>
      <c r="X36" s="85">
        <v>32</v>
      </c>
      <c r="Y36" s="85"/>
      <c r="Z36" s="85">
        <f>U36-V36</f>
        <v>56</v>
      </c>
      <c r="AA36" s="85">
        <f>AB36+AC36+AD36</f>
        <v>4</v>
      </c>
      <c r="AB36" s="85">
        <v>2</v>
      </c>
      <c r="AC36" s="85">
        <v>2</v>
      </c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26">
        <v>1</v>
      </c>
      <c r="AQ36" s="26"/>
      <c r="AR36" s="26"/>
      <c r="AS36" s="26"/>
      <c r="AT36" s="88" t="s">
        <v>92</v>
      </c>
      <c r="AU36" s="88"/>
      <c r="AV36" s="88"/>
      <c r="AW36" s="88"/>
      <c r="AX36" s="83" t="s">
        <v>98</v>
      </c>
      <c r="AY36" s="83"/>
      <c r="AZ36" s="83"/>
      <c r="BA36" s="83"/>
    </row>
    <row r="37" spans="1:53" s="4" customFormat="1" ht="21.75" customHeight="1">
      <c r="A37" s="26">
        <v>9</v>
      </c>
      <c r="B37" s="97" t="s">
        <v>99</v>
      </c>
      <c r="C37" s="98"/>
      <c r="D37" s="99"/>
      <c r="E37" s="90" t="s">
        <v>100</v>
      </c>
      <c r="F37" s="90"/>
      <c r="G37" s="90"/>
      <c r="H37" s="90"/>
      <c r="I37" s="90"/>
      <c r="J37" s="90"/>
      <c r="K37" s="90"/>
      <c r="L37" s="90"/>
      <c r="M37" s="91"/>
      <c r="N37" s="91"/>
      <c r="O37" s="84">
        <v>13</v>
      </c>
      <c r="P37" s="85"/>
      <c r="Q37" s="85">
        <v>1</v>
      </c>
      <c r="R37" s="92">
        <v>120</v>
      </c>
      <c r="S37" s="92">
        <v>120</v>
      </c>
      <c r="T37" s="85">
        <v>4</v>
      </c>
      <c r="U37" s="85">
        <f>T37*30</f>
        <v>120</v>
      </c>
      <c r="V37" s="85">
        <f>SUM(W37,X37,Y37)</f>
        <v>64</v>
      </c>
      <c r="W37" s="85">
        <f>AB37*16</f>
        <v>32</v>
      </c>
      <c r="X37" s="85"/>
      <c r="Y37" s="85">
        <v>32</v>
      </c>
      <c r="Z37" s="85">
        <f>U37-V37</f>
        <v>56</v>
      </c>
      <c r="AA37" s="85">
        <f>AB37+AC37+AD37</f>
        <v>4</v>
      </c>
      <c r="AB37" s="85">
        <v>2</v>
      </c>
      <c r="AC37" s="85"/>
      <c r="AD37" s="85">
        <v>2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>
        <v>1</v>
      </c>
      <c r="AQ37" s="85"/>
      <c r="AR37" s="85"/>
      <c r="AS37" s="85"/>
      <c r="AT37" s="88" t="s">
        <v>92</v>
      </c>
      <c r="AU37" s="88"/>
      <c r="AV37" s="88"/>
      <c r="AW37" s="88"/>
      <c r="AX37" s="88" t="s">
        <v>101</v>
      </c>
      <c r="AY37" s="88"/>
      <c r="AZ37" s="88"/>
      <c r="BA37" s="88"/>
    </row>
    <row r="38" spans="1:53" s="93" customFormat="1" ht="15.75" customHeight="1">
      <c r="A38" s="26">
        <v>10</v>
      </c>
      <c r="B38" s="97" t="s">
        <v>102</v>
      </c>
      <c r="C38" s="98"/>
      <c r="D38" s="99"/>
      <c r="E38" s="83" t="s">
        <v>103</v>
      </c>
      <c r="F38" s="83"/>
      <c r="G38" s="83"/>
      <c r="H38" s="83"/>
      <c r="I38" s="83"/>
      <c r="J38" s="83"/>
      <c r="K38" s="83"/>
      <c r="L38" s="83"/>
      <c r="M38" s="26"/>
      <c r="N38" s="26"/>
      <c r="O38" s="95">
        <v>13</v>
      </c>
      <c r="P38" s="26"/>
      <c r="Q38" s="26">
        <v>1</v>
      </c>
      <c r="R38" s="92">
        <v>120</v>
      </c>
      <c r="S38" s="92">
        <v>120</v>
      </c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>
        <v>4</v>
      </c>
      <c r="AF38" s="85">
        <f>AE38*30</f>
        <v>120</v>
      </c>
      <c r="AG38" s="85">
        <f>SUM(AH38,AI38,AJ38)</f>
        <v>64</v>
      </c>
      <c r="AH38" s="85">
        <f>AM38*16</f>
        <v>32</v>
      </c>
      <c r="AI38" s="85"/>
      <c r="AJ38" s="85">
        <f>AO38*16</f>
        <v>32</v>
      </c>
      <c r="AK38" s="85">
        <f>AF38-AG38</f>
        <v>56</v>
      </c>
      <c r="AL38" s="85">
        <f>AM38+AN38+AO38</f>
        <v>4</v>
      </c>
      <c r="AM38" s="85">
        <v>2</v>
      </c>
      <c r="AN38" s="85"/>
      <c r="AO38" s="85">
        <v>2</v>
      </c>
      <c r="AP38" s="26">
        <v>2</v>
      </c>
      <c r="AQ38" s="26"/>
      <c r="AR38" s="26"/>
      <c r="AS38" s="26"/>
      <c r="AT38" s="88" t="s">
        <v>92</v>
      </c>
      <c r="AU38" s="88"/>
      <c r="AV38" s="88"/>
      <c r="AW38" s="88"/>
      <c r="AX38" s="83" t="s">
        <v>104</v>
      </c>
      <c r="AY38" s="83"/>
      <c r="AZ38" s="83"/>
      <c r="BA38" s="83"/>
    </row>
    <row r="39" spans="1:53" s="4" customFormat="1" ht="12.75">
      <c r="A39" s="26">
        <v>11</v>
      </c>
      <c r="B39" s="97" t="s">
        <v>105</v>
      </c>
      <c r="C39" s="98"/>
      <c r="D39" s="99"/>
      <c r="E39" s="83" t="s">
        <v>106</v>
      </c>
      <c r="F39" s="83"/>
      <c r="G39" s="83"/>
      <c r="H39" s="83"/>
      <c r="I39" s="83"/>
      <c r="J39" s="83"/>
      <c r="K39" s="83"/>
      <c r="L39" s="83"/>
      <c r="M39" s="26"/>
      <c r="N39" s="26"/>
      <c r="O39" s="95">
        <v>13</v>
      </c>
      <c r="P39" s="26"/>
      <c r="Q39" s="26">
        <v>1</v>
      </c>
      <c r="R39" s="92">
        <f>S39</f>
        <v>120</v>
      </c>
      <c r="S39" s="92">
        <f>U39+AF39</f>
        <v>120</v>
      </c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4">
        <v>4</v>
      </c>
      <c r="AF39" s="85">
        <f>AE39*30</f>
        <v>120</v>
      </c>
      <c r="AG39" s="85">
        <f>SUM(AH39,AI39,AJ39)</f>
        <v>64</v>
      </c>
      <c r="AH39" s="85">
        <f>AM39*16</f>
        <v>32</v>
      </c>
      <c r="AI39" s="85"/>
      <c r="AJ39" s="85">
        <v>32</v>
      </c>
      <c r="AK39" s="85">
        <f>AF39-AG39</f>
        <v>56</v>
      </c>
      <c r="AL39" s="85">
        <f>AM39+AN39+AO39</f>
        <v>4</v>
      </c>
      <c r="AM39" s="85">
        <v>2</v>
      </c>
      <c r="AN39" s="85"/>
      <c r="AO39" s="85">
        <v>2</v>
      </c>
      <c r="AP39" s="26">
        <v>2</v>
      </c>
      <c r="AQ39" s="26"/>
      <c r="AR39" s="26"/>
      <c r="AS39" s="26"/>
      <c r="AT39" s="88" t="s">
        <v>92</v>
      </c>
      <c r="AU39" s="88"/>
      <c r="AV39" s="88"/>
      <c r="AW39" s="88"/>
      <c r="AX39" s="83" t="s">
        <v>107</v>
      </c>
      <c r="AY39" s="83"/>
      <c r="AZ39" s="83"/>
      <c r="BA39" s="83"/>
    </row>
    <row r="40" spans="1:53" s="4" customFormat="1" ht="12.75">
      <c r="A40" s="26">
        <v>12</v>
      </c>
      <c r="B40" s="97" t="s">
        <v>108</v>
      </c>
      <c r="C40" s="98"/>
      <c r="D40" s="99"/>
      <c r="E40" s="83" t="s">
        <v>109</v>
      </c>
      <c r="F40" s="83"/>
      <c r="G40" s="83"/>
      <c r="H40" s="83"/>
      <c r="I40" s="83"/>
      <c r="J40" s="83"/>
      <c r="K40" s="83"/>
      <c r="L40" s="83"/>
      <c r="M40" s="26"/>
      <c r="N40" s="26"/>
      <c r="O40" s="95">
        <v>13</v>
      </c>
      <c r="P40" s="26"/>
      <c r="Q40" s="26">
        <v>1</v>
      </c>
      <c r="R40" s="92">
        <v>120</v>
      </c>
      <c r="S40" s="92">
        <v>120</v>
      </c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>
        <v>4</v>
      </c>
      <c r="AF40" s="85">
        <f>AE40*30</f>
        <v>120</v>
      </c>
      <c r="AG40" s="85">
        <f>SUM(AH40,AI40,AJ40)</f>
        <v>64</v>
      </c>
      <c r="AH40" s="85">
        <f>AM40*16</f>
        <v>32</v>
      </c>
      <c r="AI40" s="85"/>
      <c r="AJ40" s="85">
        <f>AO40*16</f>
        <v>32</v>
      </c>
      <c r="AK40" s="85">
        <f>AF40-AG40</f>
        <v>56</v>
      </c>
      <c r="AL40" s="85">
        <f>AM40+AN40+AO40</f>
        <v>4</v>
      </c>
      <c r="AM40" s="85">
        <v>2</v>
      </c>
      <c r="AN40" s="85"/>
      <c r="AO40" s="85">
        <v>2</v>
      </c>
      <c r="AP40" s="26">
        <v>2</v>
      </c>
      <c r="AQ40" s="26"/>
      <c r="AR40" s="26"/>
      <c r="AS40" s="91"/>
      <c r="AT40" s="88" t="s">
        <v>92</v>
      </c>
      <c r="AU40" s="88"/>
      <c r="AV40" s="88"/>
      <c r="AW40" s="88"/>
      <c r="AX40" s="83" t="s">
        <v>110</v>
      </c>
      <c r="AY40" s="83"/>
      <c r="AZ40" s="83"/>
      <c r="BA40" s="83"/>
    </row>
    <row r="41" spans="1:53" s="7" customFormat="1" ht="15.75" customHeight="1">
      <c r="A41" s="114"/>
      <c r="B41" s="115"/>
      <c r="C41" s="116"/>
      <c r="D41" s="117"/>
      <c r="E41" s="118" t="s">
        <v>111</v>
      </c>
      <c r="F41" s="119"/>
      <c r="G41" s="119"/>
      <c r="H41" s="119"/>
      <c r="I41" s="119"/>
      <c r="J41" s="119"/>
      <c r="K41" s="119"/>
      <c r="L41" s="120"/>
      <c r="M41" s="114"/>
      <c r="N41" s="121"/>
      <c r="O41" s="121"/>
      <c r="P41" s="121"/>
      <c r="Q41" s="121"/>
      <c r="R41" s="122"/>
      <c r="S41" s="123">
        <f aca="true" t="shared" si="0" ref="S41:AO41">SUM(S27,S28:S40)</f>
        <v>1620</v>
      </c>
      <c r="T41" s="124">
        <f t="shared" si="0"/>
        <v>27.5</v>
      </c>
      <c r="U41" s="125">
        <f t="shared" si="0"/>
        <v>825</v>
      </c>
      <c r="V41" s="122">
        <f t="shared" si="0"/>
        <v>448</v>
      </c>
      <c r="W41" s="122">
        <f t="shared" si="0"/>
        <v>160</v>
      </c>
      <c r="X41" s="122">
        <f t="shared" si="0"/>
        <v>192</v>
      </c>
      <c r="Y41" s="122">
        <f t="shared" si="0"/>
        <v>96</v>
      </c>
      <c r="Z41" s="122">
        <f t="shared" si="0"/>
        <v>377</v>
      </c>
      <c r="AA41" s="122">
        <f t="shared" si="0"/>
        <v>28</v>
      </c>
      <c r="AB41" s="122">
        <f t="shared" si="0"/>
        <v>10</v>
      </c>
      <c r="AC41" s="122">
        <f t="shared" si="0"/>
        <v>12</v>
      </c>
      <c r="AD41" s="122">
        <f t="shared" si="0"/>
        <v>6</v>
      </c>
      <c r="AE41" s="126">
        <f t="shared" si="0"/>
        <v>26.5</v>
      </c>
      <c r="AF41" s="122">
        <f t="shared" si="0"/>
        <v>795</v>
      </c>
      <c r="AG41" s="122">
        <f t="shared" si="0"/>
        <v>448</v>
      </c>
      <c r="AH41" s="122">
        <f t="shared" si="0"/>
        <v>176</v>
      </c>
      <c r="AI41" s="122">
        <f t="shared" si="0"/>
        <v>112</v>
      </c>
      <c r="AJ41" s="122">
        <f t="shared" si="0"/>
        <v>160</v>
      </c>
      <c r="AK41" s="122">
        <f t="shared" si="0"/>
        <v>347</v>
      </c>
      <c r="AL41" s="122">
        <f t="shared" si="0"/>
        <v>28</v>
      </c>
      <c r="AM41" s="122">
        <f t="shared" si="0"/>
        <v>11</v>
      </c>
      <c r="AN41" s="122">
        <f t="shared" si="0"/>
        <v>7</v>
      </c>
      <c r="AO41" s="122">
        <f t="shared" si="0"/>
        <v>10</v>
      </c>
      <c r="AP41" s="127" t="s">
        <v>112</v>
      </c>
      <c r="AQ41" s="128" t="s">
        <v>113</v>
      </c>
      <c r="AR41" s="129"/>
      <c r="AS41" s="130"/>
      <c r="AT41" s="116"/>
      <c r="AU41" s="116"/>
      <c r="AV41" s="116"/>
      <c r="AW41" s="117"/>
      <c r="AX41" s="131"/>
      <c r="AY41" s="131"/>
      <c r="AZ41" s="131"/>
      <c r="BA41" s="132"/>
    </row>
    <row r="42" spans="3:53" ht="12.75">
      <c r="C42" s="7" t="s">
        <v>114</v>
      </c>
      <c r="AD42" s="133"/>
      <c r="AE42" s="134"/>
      <c r="AF42" s="134"/>
      <c r="AG42" s="134"/>
      <c r="AH42" s="134"/>
      <c r="AI42" s="134"/>
      <c r="AJ42" s="134"/>
      <c r="AK42" s="134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5"/>
      <c r="AW42" s="135"/>
      <c r="AX42" s="135"/>
      <c r="AY42" s="135"/>
      <c r="AZ42" s="136"/>
      <c r="BA42" s="136"/>
    </row>
    <row r="43" spans="1:47" ht="10.5" customHeight="1">
      <c r="A43" s="137" t="s">
        <v>115</v>
      </c>
      <c r="B43" s="138"/>
      <c r="C43" s="139" t="s">
        <v>116</v>
      </c>
      <c r="D43" s="140"/>
      <c r="E43" s="140"/>
      <c r="F43" s="140"/>
      <c r="G43" s="140"/>
      <c r="H43" s="140"/>
      <c r="I43" s="140"/>
      <c r="J43" s="140"/>
      <c r="K43" s="140"/>
      <c r="L43" s="141"/>
      <c r="M43" s="139" t="s">
        <v>117</v>
      </c>
      <c r="N43" s="140"/>
      <c r="O43" s="141"/>
      <c r="P43" s="142" t="s">
        <v>118</v>
      </c>
      <c r="Q43" s="143"/>
      <c r="R43" s="137" t="s">
        <v>119</v>
      </c>
      <c r="S43" s="144"/>
      <c r="T43" s="138"/>
      <c r="U43" s="137" t="s">
        <v>118</v>
      </c>
      <c r="V43" s="138"/>
      <c r="W43" s="137" t="s">
        <v>120</v>
      </c>
      <c r="X43" s="138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</row>
    <row r="44" spans="1:53" s="133" customFormat="1" ht="10.5" customHeight="1">
      <c r="A44" s="146" t="s">
        <v>121</v>
      </c>
      <c r="B44" s="147"/>
      <c r="C44" s="148"/>
      <c r="D44" s="149"/>
      <c r="E44" s="149"/>
      <c r="F44" s="149"/>
      <c r="G44" s="149"/>
      <c r="H44" s="149"/>
      <c r="I44" s="149"/>
      <c r="J44" s="149"/>
      <c r="K44" s="149"/>
      <c r="L44" s="150"/>
      <c r="M44" s="148"/>
      <c r="N44" s="149"/>
      <c r="O44" s="150"/>
      <c r="P44" s="151" t="s">
        <v>122</v>
      </c>
      <c r="Q44" s="152"/>
      <c r="R44" s="146" t="s">
        <v>123</v>
      </c>
      <c r="S44" s="153"/>
      <c r="T44" s="147"/>
      <c r="U44" s="146" t="s">
        <v>124</v>
      </c>
      <c r="V44" s="147"/>
      <c r="W44" s="146" t="s">
        <v>125</v>
      </c>
      <c r="X44" s="147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35"/>
      <c r="AW44" s="135"/>
      <c r="AX44" s="135"/>
      <c r="AY44" s="135"/>
      <c r="AZ44" s="136"/>
      <c r="BA44" s="136"/>
    </row>
    <row r="45" spans="1:53" s="133" customFormat="1" ht="10.5" customHeight="1">
      <c r="A45" s="154"/>
      <c r="B45" s="155"/>
      <c r="C45" s="156"/>
      <c r="D45" s="157"/>
      <c r="E45" s="157"/>
      <c r="F45" s="157"/>
      <c r="G45" s="157"/>
      <c r="H45" s="157"/>
      <c r="I45" s="157"/>
      <c r="J45" s="157"/>
      <c r="K45" s="157"/>
      <c r="L45" s="158"/>
      <c r="M45" s="156"/>
      <c r="N45" s="157"/>
      <c r="O45" s="158"/>
      <c r="P45" s="159"/>
      <c r="Q45" s="160"/>
      <c r="R45" s="161" t="s">
        <v>126</v>
      </c>
      <c r="S45" s="162"/>
      <c r="T45" s="163"/>
      <c r="U45" s="161"/>
      <c r="V45" s="163"/>
      <c r="W45" s="161"/>
      <c r="X45" s="163"/>
      <c r="Y45" s="164"/>
      <c r="Z45" s="164"/>
      <c r="AA45" s="164"/>
      <c r="AB45" s="164"/>
      <c r="AC45" s="164"/>
      <c r="AD45" s="145"/>
      <c r="AE45" s="145"/>
      <c r="AF45" s="145"/>
      <c r="AG45" s="145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7"/>
      <c r="AS45" s="167"/>
      <c r="AT45" s="145"/>
      <c r="AU45" s="145"/>
      <c r="AV45" s="135"/>
      <c r="AW45" s="135"/>
      <c r="AX45" s="135"/>
      <c r="AY45" s="135"/>
      <c r="AZ45" s="136"/>
      <c r="BA45" s="136"/>
    </row>
    <row r="46" spans="1:53" s="133" customFormat="1" ht="22.5" customHeight="1">
      <c r="A46" s="168">
        <v>1</v>
      </c>
      <c r="B46" s="169"/>
      <c r="C46" s="170" t="s">
        <v>127</v>
      </c>
      <c r="D46" s="171"/>
      <c r="E46" s="171"/>
      <c r="F46" s="171"/>
      <c r="G46" s="171"/>
      <c r="H46" s="171"/>
      <c r="I46" s="171"/>
      <c r="J46" s="171"/>
      <c r="K46" s="171"/>
      <c r="L46" s="172"/>
      <c r="M46" s="173">
        <v>2</v>
      </c>
      <c r="N46" s="174"/>
      <c r="O46" s="175"/>
      <c r="P46" s="173">
        <v>4</v>
      </c>
      <c r="Q46" s="175"/>
      <c r="R46" s="173">
        <v>6</v>
      </c>
      <c r="S46" s="174"/>
      <c r="T46" s="175"/>
      <c r="U46" s="173">
        <v>180</v>
      </c>
      <c r="V46" s="175"/>
      <c r="W46" s="176" t="s">
        <v>128</v>
      </c>
      <c r="X46" s="177"/>
      <c r="Y46" s="16"/>
      <c r="Z46" s="164"/>
      <c r="AA46" s="164"/>
      <c r="AB46" s="164"/>
      <c r="AC46" s="164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35"/>
      <c r="AW46" s="135"/>
      <c r="AX46" s="135"/>
      <c r="AY46" s="135"/>
      <c r="AZ46" s="136"/>
      <c r="BA46" s="136"/>
    </row>
    <row r="47" spans="29:37" ht="10.5" customHeight="1">
      <c r="AC47" s="9" t="s">
        <v>129</v>
      </c>
      <c r="AD47" s="9"/>
      <c r="AE47" s="9"/>
      <c r="AF47" s="9"/>
      <c r="AG47" s="9"/>
      <c r="AH47" s="9"/>
      <c r="AI47" s="9"/>
      <c r="AJ47" s="9"/>
      <c r="AK47" s="9"/>
    </row>
    <row r="48" spans="2:37" ht="12.75">
      <c r="B48" s="178" t="s">
        <v>130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AC48" s="9"/>
      <c r="AD48" s="9"/>
      <c r="AE48" s="9"/>
      <c r="AF48" s="9"/>
      <c r="AG48" s="9"/>
      <c r="AH48" s="9"/>
      <c r="AI48" s="9"/>
      <c r="AJ48" s="9"/>
      <c r="AK48" s="9"/>
    </row>
    <row r="49" spans="9:37" ht="12.75">
      <c r="I49" s="9" t="s">
        <v>131</v>
      </c>
      <c r="J49" s="9"/>
      <c r="K49" s="9"/>
      <c r="L49" s="9"/>
      <c r="M49" s="9"/>
      <c r="N49" s="9"/>
      <c r="O49" s="9"/>
      <c r="P49" s="9"/>
      <c r="Q49" s="9"/>
      <c r="R49" s="9"/>
      <c r="AF49" s="9" t="s">
        <v>132</v>
      </c>
      <c r="AG49" s="9"/>
      <c r="AH49" s="9"/>
      <c r="AI49" s="9"/>
      <c r="AJ49" s="9"/>
      <c r="AK49" s="9"/>
    </row>
    <row r="50" ht="12.75">
      <c r="BI50" s="2">
        <f>SUM(BI40:BI47)</f>
        <v>0</v>
      </c>
    </row>
    <row r="51" spans="2:40" ht="12.75">
      <c r="B51" s="179" t="s">
        <v>133</v>
      </c>
      <c r="C51" s="179"/>
      <c r="D51" s="179"/>
      <c r="E51" s="179"/>
      <c r="F51" s="179"/>
      <c r="H51" s="9" t="s">
        <v>134</v>
      </c>
      <c r="I51" s="9"/>
      <c r="J51" s="9"/>
      <c r="K51" s="9"/>
      <c r="L51" s="9"/>
      <c r="M51" s="9"/>
      <c r="N51" s="9"/>
      <c r="O51" s="9"/>
      <c r="AI51" s="8"/>
      <c r="AJ51" s="8"/>
      <c r="AK51" s="8"/>
      <c r="AL51" s="8"/>
      <c r="AM51" s="8"/>
      <c r="AN51" s="8"/>
    </row>
    <row r="52" ht="12.75">
      <c r="V52" s="2" t="s">
        <v>135</v>
      </c>
    </row>
  </sheetData>
  <sheetProtection/>
  <mergeCells count="166">
    <mergeCell ref="AC47:AK48"/>
    <mergeCell ref="AQ22:AQ25"/>
    <mergeCell ref="AR22:AR25"/>
    <mergeCell ref="AS22:AS25"/>
    <mergeCell ref="AI22:AI25"/>
    <mergeCell ref="AJ22:AJ25"/>
    <mergeCell ref="AK20:AK25"/>
    <mergeCell ref="AL20:AL25"/>
    <mergeCell ref="AG21:AG25"/>
    <mergeCell ref="AH22:AH25"/>
    <mergeCell ref="B19:D25"/>
    <mergeCell ref="AP19:AS21"/>
    <mergeCell ref="E19:L25"/>
    <mergeCell ref="M19:N20"/>
    <mergeCell ref="P19:Q21"/>
    <mergeCell ref="AM20:AO21"/>
    <mergeCell ref="AM22:AM25"/>
    <mergeCell ref="AN22:AN25"/>
    <mergeCell ref="AO22:AO25"/>
    <mergeCell ref="AP22:AP25"/>
    <mergeCell ref="AB21:AD21"/>
    <mergeCell ref="AA20:AA25"/>
    <mergeCell ref="AD22:AD25"/>
    <mergeCell ref="W22:W25"/>
    <mergeCell ref="X22:X25"/>
    <mergeCell ref="Y22:Y25"/>
    <mergeCell ref="Z20:Z25"/>
    <mergeCell ref="AF49:AK49"/>
    <mergeCell ref="H51:O51"/>
    <mergeCell ref="Q22:Q25"/>
    <mergeCell ref="R20:R25"/>
    <mergeCell ref="R46:T46"/>
    <mergeCell ref="U46:V46"/>
    <mergeCell ref="AE20:AE25"/>
    <mergeCell ref="AF20:AF25"/>
    <mergeCell ref="O19:O25"/>
    <mergeCell ref="P22:P25"/>
    <mergeCell ref="A10:A11"/>
    <mergeCell ref="A19:A25"/>
    <mergeCell ref="M21:M25"/>
    <mergeCell ref="N21:N25"/>
    <mergeCell ref="B10:E10"/>
    <mergeCell ref="F10:I10"/>
    <mergeCell ref="J10:N10"/>
    <mergeCell ref="I15:AO15"/>
    <mergeCell ref="A17:BA17"/>
    <mergeCell ref="R19:S19"/>
    <mergeCell ref="O10:R10"/>
    <mergeCell ref="B48:R48"/>
    <mergeCell ref="I49:R49"/>
    <mergeCell ref="A46:B46"/>
    <mergeCell ref="C46:L46"/>
    <mergeCell ref="M46:O46"/>
    <mergeCell ref="P46:Q46"/>
    <mergeCell ref="R45:T45"/>
    <mergeCell ref="R43:T43"/>
    <mergeCell ref="B39:D39"/>
    <mergeCell ref="U45:V45"/>
    <mergeCell ref="W45:X45"/>
    <mergeCell ref="AI45:AQ45"/>
    <mergeCell ref="A44:B44"/>
    <mergeCell ref="R44:T44"/>
    <mergeCell ref="U44:V44"/>
    <mergeCell ref="W44:X44"/>
    <mergeCell ref="C43:L45"/>
    <mergeCell ref="M43:O45"/>
    <mergeCell ref="A43:B43"/>
    <mergeCell ref="U43:V43"/>
    <mergeCell ref="W43:X43"/>
    <mergeCell ref="B41:D41"/>
    <mergeCell ref="E41:L41"/>
    <mergeCell ref="AT41:AW41"/>
    <mergeCell ref="AX41:BA41"/>
    <mergeCell ref="B40:D40"/>
    <mergeCell ref="E40:L40"/>
    <mergeCell ref="AT40:AW40"/>
    <mergeCell ref="AX40:BA40"/>
    <mergeCell ref="E39:L39"/>
    <mergeCell ref="AT39:AW39"/>
    <mergeCell ref="AX39:BA39"/>
    <mergeCell ref="B38:D38"/>
    <mergeCell ref="E38:L38"/>
    <mergeCell ref="AT38:AW38"/>
    <mergeCell ref="AX38:BA38"/>
    <mergeCell ref="B37:D37"/>
    <mergeCell ref="E37:L37"/>
    <mergeCell ref="AT37:AW37"/>
    <mergeCell ref="AX37:BA37"/>
    <mergeCell ref="B36:D36"/>
    <mergeCell ref="E36:L36"/>
    <mergeCell ref="AT36:AW36"/>
    <mergeCell ref="AX36:BA36"/>
    <mergeCell ref="B35:D35"/>
    <mergeCell ref="E35:L35"/>
    <mergeCell ref="AT35:AW35"/>
    <mergeCell ref="AX35:BA35"/>
    <mergeCell ref="B34:D34"/>
    <mergeCell ref="E34:L34"/>
    <mergeCell ref="AT34:AW34"/>
    <mergeCell ref="AX34:BA34"/>
    <mergeCell ref="B33:D33"/>
    <mergeCell ref="E33:L33"/>
    <mergeCell ref="AT33:AW33"/>
    <mergeCell ref="AX33:BA33"/>
    <mergeCell ref="B32:D32"/>
    <mergeCell ref="E32:L32"/>
    <mergeCell ref="AT32:AW32"/>
    <mergeCell ref="AX32:BA32"/>
    <mergeCell ref="B31:D31"/>
    <mergeCell ref="E31:L31"/>
    <mergeCell ref="AT31:AW31"/>
    <mergeCell ref="AX31:BA31"/>
    <mergeCell ref="B30:D30"/>
    <mergeCell ref="E30:L30"/>
    <mergeCell ref="AT30:AW30"/>
    <mergeCell ref="AX30:BA30"/>
    <mergeCell ref="B29:D29"/>
    <mergeCell ref="E29:L29"/>
    <mergeCell ref="AT29:AW29"/>
    <mergeCell ref="AX29:BA29"/>
    <mergeCell ref="B28:D28"/>
    <mergeCell ref="E28:L28"/>
    <mergeCell ref="AT28:AW28"/>
    <mergeCell ref="AX28:BA28"/>
    <mergeCell ref="AT19:AW25"/>
    <mergeCell ref="AX19:BA25"/>
    <mergeCell ref="A26:BA26"/>
    <mergeCell ref="B27:D27"/>
    <mergeCell ref="E27:L27"/>
    <mergeCell ref="AT27:AW27"/>
    <mergeCell ref="AX27:BA27"/>
    <mergeCell ref="AB22:AB25"/>
    <mergeCell ref="AC22:AC25"/>
    <mergeCell ref="U20:U25"/>
    <mergeCell ref="S20:S25"/>
    <mergeCell ref="T20:T25"/>
    <mergeCell ref="AJ10:AN10"/>
    <mergeCell ref="AO10:AR10"/>
    <mergeCell ref="T19:AD19"/>
    <mergeCell ref="AE19:AO19"/>
    <mergeCell ref="V21:V25"/>
    <mergeCell ref="V20:Y20"/>
    <mergeCell ref="AB20:AD20"/>
    <mergeCell ref="W21:Y21"/>
    <mergeCell ref="AS10:AW10"/>
    <mergeCell ref="AX10:BA10"/>
    <mergeCell ref="S10:W10"/>
    <mergeCell ref="X10:AA10"/>
    <mergeCell ref="AB10:AE10"/>
    <mergeCell ref="AF10:AI10"/>
    <mergeCell ref="AM6:AQ6"/>
    <mergeCell ref="S7:U7"/>
    <mergeCell ref="V7:AB7"/>
    <mergeCell ref="A9:BA9"/>
    <mergeCell ref="S6:W6"/>
    <mergeCell ref="X6:AD6"/>
    <mergeCell ref="AE6:AI6"/>
    <mergeCell ref="AJ6:AL6"/>
    <mergeCell ref="S4:W4"/>
    <mergeCell ref="X4:AZ4"/>
    <mergeCell ref="S5:W5"/>
    <mergeCell ref="X5:AP5"/>
    <mergeCell ref="A1:BA1"/>
    <mergeCell ref="P2:AN2"/>
    <mergeCell ref="S3:W3"/>
    <mergeCell ref="X3:AF3"/>
  </mergeCells>
  <printOptions/>
  <pageMargins left="0.8661417322834646" right="0" top="0" bottom="0.1968503937007874" header="0.2362204724409449" footer="0.2362204724409449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1"/>
  <sheetViews>
    <sheetView zoomScale="82" zoomScaleNormal="82" zoomScaleSheetLayoutView="90" workbookViewId="0" topLeftCell="A7">
      <selection activeCell="BC23" sqref="BC23"/>
    </sheetView>
  </sheetViews>
  <sheetFormatPr defaultColWidth="9.140625" defaultRowHeight="12.75"/>
  <cols>
    <col min="1" max="1" width="2.7109375" style="302" customWidth="1"/>
    <col min="2" max="2" width="2.00390625" style="2" customWidth="1"/>
    <col min="3" max="3" width="2.140625" style="2" customWidth="1"/>
    <col min="4" max="4" width="4.57421875" style="2" customWidth="1"/>
    <col min="5" max="5" width="2.140625" style="2" customWidth="1"/>
    <col min="6" max="8" width="2.00390625" style="2" customWidth="1"/>
    <col min="9" max="9" width="1.8515625" style="2" customWidth="1"/>
    <col min="10" max="10" width="2.00390625" style="2" customWidth="1"/>
    <col min="11" max="11" width="2.57421875" style="2" customWidth="1"/>
    <col min="12" max="12" width="6.8515625" style="2" customWidth="1"/>
    <col min="13" max="14" width="2.57421875" style="2" customWidth="1"/>
    <col min="15" max="15" width="2.57421875" style="93" customWidth="1"/>
    <col min="16" max="16" width="4.28125" style="2" customWidth="1"/>
    <col min="17" max="17" width="3.57421875" style="16" customWidth="1"/>
    <col min="18" max="18" width="6.421875" style="2" customWidth="1"/>
    <col min="19" max="19" width="5.00390625" style="2" customWidth="1"/>
    <col min="20" max="20" width="3.7109375" style="303" customWidth="1"/>
    <col min="21" max="22" width="3.57421875" style="2" customWidth="1"/>
    <col min="23" max="23" width="3.8515625" style="2" customWidth="1"/>
    <col min="24" max="24" width="5.140625" style="2" customWidth="1"/>
    <col min="25" max="25" width="3.28125" style="2" customWidth="1"/>
    <col min="26" max="26" width="3.57421875" style="2" customWidth="1"/>
    <col min="27" max="27" width="2.8515625" style="2" customWidth="1"/>
    <col min="28" max="28" width="3.00390625" style="2" customWidth="1"/>
    <col min="29" max="29" width="4.7109375" style="2" customWidth="1"/>
    <col min="30" max="30" width="2.7109375" style="2" customWidth="1"/>
    <col min="31" max="31" width="4.140625" style="304" customWidth="1"/>
    <col min="32" max="32" width="4.140625" style="16" customWidth="1"/>
    <col min="33" max="33" width="3.7109375" style="16" customWidth="1"/>
    <col min="34" max="34" width="3.8515625" style="16" customWidth="1"/>
    <col min="35" max="35" width="5.00390625" style="16" customWidth="1"/>
    <col min="36" max="37" width="3.8515625" style="16" customWidth="1"/>
    <col min="38" max="38" width="2.8515625" style="16" customWidth="1"/>
    <col min="39" max="39" width="3.00390625" style="16" customWidth="1"/>
    <col min="40" max="40" width="4.57421875" style="16" customWidth="1"/>
    <col min="41" max="41" width="2.57421875" style="16" customWidth="1"/>
    <col min="42" max="42" width="3.00390625" style="305" customWidth="1"/>
    <col min="43" max="43" width="3.140625" style="16" customWidth="1"/>
    <col min="44" max="44" width="3.57421875" style="2" customWidth="1"/>
    <col min="45" max="47" width="2.7109375" style="2" customWidth="1"/>
    <col min="48" max="48" width="2.57421875" style="2" customWidth="1"/>
    <col min="49" max="49" width="4.140625" style="2" customWidth="1"/>
    <col min="50" max="51" width="2.57421875" style="2" customWidth="1"/>
    <col min="52" max="52" width="2.7109375" style="2" customWidth="1"/>
    <col min="53" max="53" width="5.28125" style="2" customWidth="1"/>
    <col min="54" max="16384" width="9.140625" style="2" customWidth="1"/>
  </cols>
  <sheetData>
    <row r="1" spans="1:5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80"/>
      <c r="U1" s="1"/>
      <c r="V1" s="1"/>
      <c r="W1" s="1"/>
      <c r="X1" s="1"/>
      <c r="Y1" s="1"/>
      <c r="Z1" s="1"/>
      <c r="AA1" s="1"/>
      <c r="AB1" s="1"/>
      <c r="AC1" s="1"/>
      <c r="AD1" s="1"/>
      <c r="AE1" s="180"/>
      <c r="AF1" s="1"/>
      <c r="AG1" s="1"/>
      <c r="AH1" s="1"/>
      <c r="AI1" s="1"/>
      <c r="AJ1" s="1"/>
      <c r="AK1" s="1"/>
      <c r="AL1" s="1"/>
      <c r="AM1" s="1"/>
      <c r="AN1" s="1"/>
      <c r="AO1" s="1"/>
      <c r="AP1" s="18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5" s="4" customFormat="1" ht="16.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M2" s="183" t="s">
        <v>2</v>
      </c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</row>
    <row r="3" spans="1:43" s="4" customFormat="1" ht="12.75">
      <c r="A3" s="184" t="s">
        <v>136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Q3" s="93"/>
      <c r="S3" s="178" t="s">
        <v>137</v>
      </c>
      <c r="T3" s="178"/>
      <c r="U3" s="178"/>
      <c r="V3" s="178"/>
      <c r="W3" s="178"/>
      <c r="X3" s="13" t="s">
        <v>3</v>
      </c>
      <c r="Y3" s="13"/>
      <c r="Z3" s="13"/>
      <c r="AA3" s="13"/>
      <c r="AB3" s="13"/>
      <c r="AC3" s="13"/>
      <c r="AD3" s="13"/>
      <c r="AE3" s="13"/>
      <c r="AF3" s="1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</row>
    <row r="4" spans="1:54" s="4" customFormat="1" ht="12.75">
      <c r="A4" s="185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Q4" s="93"/>
      <c r="S4" s="178" t="s">
        <v>5</v>
      </c>
      <c r="T4" s="178"/>
      <c r="U4" s="178"/>
      <c r="V4" s="178"/>
      <c r="W4" s="178"/>
      <c r="X4" s="13" t="s">
        <v>6</v>
      </c>
      <c r="Y4" s="13"/>
      <c r="Z4" s="13"/>
      <c r="AA4" s="13"/>
      <c r="AB4" s="13"/>
      <c r="AC4" s="13"/>
      <c r="AD4" s="13"/>
      <c r="AE4" s="13"/>
      <c r="AF4" s="13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8"/>
    </row>
    <row r="5" spans="1:54" s="4" customFormat="1" ht="12.75">
      <c r="A5" s="185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Q5" s="93"/>
      <c r="S5" s="178" t="s">
        <v>7</v>
      </c>
      <c r="T5" s="178"/>
      <c r="U5" s="178"/>
      <c r="V5" s="178"/>
      <c r="W5" s="178"/>
      <c r="X5" s="13" t="s">
        <v>8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86"/>
      <c r="AO5" s="186"/>
      <c r="AP5" s="186"/>
      <c r="AQ5" s="186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8"/>
    </row>
    <row r="6" spans="1:43" s="4" customFormat="1" ht="12.75">
      <c r="A6" s="18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Q6" s="93"/>
      <c r="S6" s="178" t="s">
        <v>9</v>
      </c>
      <c r="T6" s="178"/>
      <c r="U6" s="178"/>
      <c r="V6" s="178"/>
      <c r="W6" s="178"/>
      <c r="X6" s="13" t="s">
        <v>10</v>
      </c>
      <c r="Y6" s="13"/>
      <c r="Z6" s="13"/>
      <c r="AA6" s="13"/>
      <c r="AB6" s="13"/>
      <c r="AC6" s="13"/>
      <c r="AD6" s="13"/>
      <c r="AE6" s="178" t="s">
        <v>11</v>
      </c>
      <c r="AF6" s="178"/>
      <c r="AG6" s="178"/>
      <c r="AH6" s="178"/>
      <c r="AI6" s="178"/>
      <c r="AJ6" s="189" t="s">
        <v>12</v>
      </c>
      <c r="AK6" s="189"/>
      <c r="AL6" s="189"/>
      <c r="AM6" s="190"/>
      <c r="AN6" s="190"/>
      <c r="AO6" s="190"/>
      <c r="AP6" s="190"/>
      <c r="AQ6" s="190"/>
    </row>
    <row r="7" spans="1:43" s="4" customFormat="1" ht="15.75">
      <c r="A7" s="113"/>
      <c r="Q7" s="93"/>
      <c r="S7" s="178" t="s">
        <v>13</v>
      </c>
      <c r="T7" s="178"/>
      <c r="U7" s="178"/>
      <c r="V7" s="191" t="s">
        <v>138</v>
      </c>
      <c r="W7" s="191"/>
      <c r="X7" s="191"/>
      <c r="Y7" s="191"/>
      <c r="Z7" s="191"/>
      <c r="AA7" s="191"/>
      <c r="AB7" s="191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</row>
    <row r="8" spans="1:43" s="4" customFormat="1" ht="9.75" customHeight="1">
      <c r="A8" s="113"/>
      <c r="Q8" s="93"/>
      <c r="S8" s="188"/>
      <c r="T8" s="188"/>
      <c r="U8" s="188"/>
      <c r="V8" s="192"/>
      <c r="W8" s="192"/>
      <c r="X8" s="192"/>
      <c r="Y8" s="192"/>
      <c r="Z8" s="192"/>
      <c r="AA8" s="192"/>
      <c r="AB8" s="192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</row>
    <row r="9" spans="1:53" s="4" customFormat="1" ht="15.75">
      <c r="A9" s="193" t="s">
        <v>15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</row>
    <row r="10" spans="1:53" s="4" customFormat="1" ht="12.75">
      <c r="A10" s="194" t="s">
        <v>13</v>
      </c>
      <c r="B10" s="195" t="s">
        <v>16</v>
      </c>
      <c r="C10" s="196"/>
      <c r="D10" s="196"/>
      <c r="E10" s="197"/>
      <c r="F10" s="195" t="s">
        <v>17</v>
      </c>
      <c r="G10" s="196"/>
      <c r="H10" s="196"/>
      <c r="I10" s="196"/>
      <c r="J10" s="198" t="s">
        <v>18</v>
      </c>
      <c r="K10" s="198"/>
      <c r="L10" s="198"/>
      <c r="M10" s="198"/>
      <c r="N10" s="198"/>
      <c r="O10" s="195" t="s">
        <v>19</v>
      </c>
      <c r="P10" s="196"/>
      <c r="Q10" s="196"/>
      <c r="R10" s="197"/>
      <c r="S10" s="195" t="s">
        <v>20</v>
      </c>
      <c r="T10" s="196"/>
      <c r="U10" s="196"/>
      <c r="V10" s="196"/>
      <c r="W10" s="197"/>
      <c r="X10" s="195" t="s">
        <v>21</v>
      </c>
      <c r="Y10" s="196"/>
      <c r="Z10" s="196"/>
      <c r="AA10" s="197"/>
      <c r="AB10" s="195" t="s">
        <v>22</v>
      </c>
      <c r="AC10" s="196"/>
      <c r="AD10" s="196"/>
      <c r="AE10" s="197"/>
      <c r="AF10" s="82" t="s">
        <v>23</v>
      </c>
      <c r="AG10" s="82"/>
      <c r="AH10" s="82"/>
      <c r="AI10" s="82"/>
      <c r="AJ10" s="97" t="s">
        <v>24</v>
      </c>
      <c r="AK10" s="98"/>
      <c r="AL10" s="98"/>
      <c r="AM10" s="98"/>
      <c r="AN10" s="99"/>
      <c r="AO10" s="195" t="s">
        <v>25</v>
      </c>
      <c r="AP10" s="196"/>
      <c r="AQ10" s="196"/>
      <c r="AR10" s="197"/>
      <c r="AS10" s="195" t="s">
        <v>26</v>
      </c>
      <c r="AT10" s="196"/>
      <c r="AU10" s="196"/>
      <c r="AV10" s="196"/>
      <c r="AW10" s="197"/>
      <c r="AX10" s="198" t="s">
        <v>27</v>
      </c>
      <c r="AY10" s="198"/>
      <c r="AZ10" s="198"/>
      <c r="BA10" s="198"/>
    </row>
    <row r="11" spans="1:53" s="93" customFormat="1" ht="11.25">
      <c r="A11" s="199"/>
      <c r="B11" s="26">
        <v>1</v>
      </c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7</v>
      </c>
      <c r="L11" s="200">
        <v>11</v>
      </c>
      <c r="M11" s="200">
        <v>12</v>
      </c>
      <c r="N11" s="200">
        <v>13</v>
      </c>
      <c r="O11" s="26">
        <v>14</v>
      </c>
      <c r="P11" s="200">
        <v>15</v>
      </c>
      <c r="Q11" s="26">
        <v>16</v>
      </c>
      <c r="R11" s="26">
        <v>17</v>
      </c>
      <c r="S11" s="26">
        <v>18</v>
      </c>
      <c r="T11" s="26">
        <v>19</v>
      </c>
      <c r="U11" s="26">
        <v>20</v>
      </c>
      <c r="V11" s="26">
        <v>21</v>
      </c>
      <c r="W11" s="26">
        <v>22</v>
      </c>
      <c r="X11" s="26">
        <v>23</v>
      </c>
      <c r="Y11" s="26">
        <v>24</v>
      </c>
      <c r="Z11" s="26">
        <v>25</v>
      </c>
      <c r="AA11" s="26">
        <v>26</v>
      </c>
      <c r="AB11" s="26">
        <v>27</v>
      </c>
      <c r="AC11" s="26">
        <v>28</v>
      </c>
      <c r="AD11" s="26">
        <v>29</v>
      </c>
      <c r="AE11" s="26">
        <v>30</v>
      </c>
      <c r="AF11" s="26">
        <v>31</v>
      </c>
      <c r="AG11" s="26">
        <v>32</v>
      </c>
      <c r="AH11" s="26">
        <v>33</v>
      </c>
      <c r="AI11" s="26">
        <v>34</v>
      </c>
      <c r="AJ11" s="26">
        <v>35</v>
      </c>
      <c r="AK11" s="26">
        <v>36</v>
      </c>
      <c r="AL11" s="26">
        <v>37</v>
      </c>
      <c r="AM11" s="26">
        <v>38</v>
      </c>
      <c r="AN11" s="26">
        <v>39</v>
      </c>
      <c r="AO11" s="26">
        <v>40</v>
      </c>
      <c r="AP11" s="26">
        <v>41</v>
      </c>
      <c r="AQ11" s="26">
        <v>42</v>
      </c>
      <c r="AR11" s="201">
        <v>43</v>
      </c>
      <c r="AS11" s="201">
        <v>44</v>
      </c>
      <c r="AT11" s="201">
        <v>45</v>
      </c>
      <c r="AU11" s="201">
        <v>46</v>
      </c>
      <c r="AV11" s="201">
        <v>47</v>
      </c>
      <c r="AW11" s="201">
        <v>48</v>
      </c>
      <c r="AX11" s="201">
        <v>49</v>
      </c>
      <c r="AY11" s="201">
        <v>50</v>
      </c>
      <c r="AZ11" s="201">
        <v>51</v>
      </c>
      <c r="BA11" s="201">
        <v>52</v>
      </c>
    </row>
    <row r="12" spans="1:53" s="4" customFormat="1" ht="11.25" customHeight="1">
      <c r="A12" s="85">
        <v>2</v>
      </c>
      <c r="B12" s="30" t="s">
        <v>29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26" t="s">
        <v>29</v>
      </c>
      <c r="P12" s="30" t="s">
        <v>29</v>
      </c>
      <c r="Q12" s="26" t="s">
        <v>29</v>
      </c>
      <c r="R12" s="30" t="s">
        <v>30</v>
      </c>
      <c r="S12" s="30" t="s">
        <v>30</v>
      </c>
      <c r="T12" s="30" t="s">
        <v>30</v>
      </c>
      <c r="U12" s="30" t="s">
        <v>31</v>
      </c>
      <c r="V12" s="30" t="s">
        <v>31</v>
      </c>
      <c r="W12" s="30" t="s">
        <v>31</v>
      </c>
      <c r="X12" s="30" t="s">
        <v>31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26" t="s">
        <v>29</v>
      </c>
      <c r="AF12" s="26" t="s">
        <v>29</v>
      </c>
      <c r="AG12" s="26" t="s">
        <v>29</v>
      </c>
      <c r="AH12" s="26" t="s">
        <v>29</v>
      </c>
      <c r="AI12" s="26" t="s">
        <v>29</v>
      </c>
      <c r="AJ12" s="26" t="s">
        <v>29</v>
      </c>
      <c r="AK12" s="26" t="s">
        <v>29</v>
      </c>
      <c r="AL12" s="26" t="s">
        <v>29</v>
      </c>
      <c r="AM12" s="26" t="s">
        <v>29</v>
      </c>
      <c r="AN12" s="26" t="s">
        <v>29</v>
      </c>
      <c r="AO12" s="26" t="s">
        <v>30</v>
      </c>
      <c r="AP12" s="26" t="s">
        <v>30</v>
      </c>
      <c r="AQ12" s="26" t="s">
        <v>30</v>
      </c>
      <c r="AR12" s="30" t="s">
        <v>32</v>
      </c>
      <c r="AS12" s="30" t="s">
        <v>32</v>
      </c>
      <c r="AT12" s="30" t="s">
        <v>32</v>
      </c>
      <c r="AU12" s="30" t="s">
        <v>32</v>
      </c>
      <c r="AV12" s="30" t="s">
        <v>31</v>
      </c>
      <c r="AW12" s="30" t="s">
        <v>31</v>
      </c>
      <c r="AX12" s="30" t="s">
        <v>31</v>
      </c>
      <c r="AY12" s="30" t="s">
        <v>31</v>
      </c>
      <c r="AZ12" s="30" t="s">
        <v>31</v>
      </c>
      <c r="BA12" s="30" t="s">
        <v>31</v>
      </c>
    </row>
    <row r="13" spans="1:53" s="4" customFormat="1" ht="12.75">
      <c r="A13" s="113"/>
      <c r="B13" s="202" t="s">
        <v>33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43" s="4" customFormat="1" ht="8.25" customHeight="1">
      <c r="A14" s="113"/>
      <c r="Q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</row>
    <row r="15" spans="1:43" s="32" customFormat="1" ht="12">
      <c r="A15" s="113"/>
      <c r="I15" s="203" t="s">
        <v>139</v>
      </c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93"/>
      <c r="AQ15" s="93"/>
    </row>
    <row r="16" spans="1:43" s="32" customFormat="1" ht="5.25" customHeight="1">
      <c r="A16" s="113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93"/>
      <c r="AQ16" s="93"/>
    </row>
    <row r="17" spans="1:53" s="32" customFormat="1" ht="12.75">
      <c r="A17" s="205" t="s">
        <v>35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</row>
    <row r="18" spans="1:53" s="4" customFormat="1" ht="7.5" customHeight="1">
      <c r="A18" s="20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07"/>
      <c r="P18" s="37"/>
      <c r="Q18" s="20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37"/>
      <c r="AS18" s="37"/>
      <c r="AT18" s="37"/>
      <c r="AU18" s="37"/>
      <c r="AV18" s="37"/>
      <c r="AW18" s="37"/>
      <c r="AX18" s="37"/>
      <c r="AY18" s="37"/>
      <c r="AZ18" s="37"/>
      <c r="BA18" s="37"/>
    </row>
    <row r="19" spans="1:53" s="4" customFormat="1" ht="12" customHeight="1">
      <c r="A19" s="208" t="s">
        <v>36</v>
      </c>
      <c r="B19" s="208" t="s">
        <v>37</v>
      </c>
      <c r="C19" s="208"/>
      <c r="D19" s="208"/>
      <c r="E19" s="209" t="s">
        <v>38</v>
      </c>
      <c r="F19" s="210"/>
      <c r="G19" s="210"/>
      <c r="H19" s="210"/>
      <c r="I19" s="210"/>
      <c r="J19" s="210"/>
      <c r="K19" s="210"/>
      <c r="L19" s="211"/>
      <c r="M19" s="212" t="s">
        <v>39</v>
      </c>
      <c r="N19" s="213"/>
      <c r="O19" s="214" t="s">
        <v>40</v>
      </c>
      <c r="P19" s="215" t="s">
        <v>41</v>
      </c>
      <c r="Q19" s="216"/>
      <c r="R19" s="195" t="s">
        <v>42</v>
      </c>
      <c r="S19" s="197"/>
      <c r="T19" s="198" t="s">
        <v>140</v>
      </c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 t="s">
        <v>141</v>
      </c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215" t="s">
        <v>45</v>
      </c>
      <c r="AQ19" s="217"/>
      <c r="AR19" s="217"/>
      <c r="AS19" s="216"/>
      <c r="AT19" s="218" t="s">
        <v>46</v>
      </c>
      <c r="AU19" s="198"/>
      <c r="AV19" s="198"/>
      <c r="AW19" s="198"/>
      <c r="AX19" s="219" t="s">
        <v>47</v>
      </c>
      <c r="AY19" s="219"/>
      <c r="AZ19" s="219"/>
      <c r="BA19" s="219"/>
    </row>
    <row r="20" spans="1:53" s="4" customFormat="1" ht="12" customHeight="1">
      <c r="A20" s="208"/>
      <c r="B20" s="208"/>
      <c r="C20" s="208"/>
      <c r="D20" s="208"/>
      <c r="E20" s="220"/>
      <c r="F20" s="221"/>
      <c r="G20" s="221"/>
      <c r="H20" s="221"/>
      <c r="I20" s="221"/>
      <c r="J20" s="221"/>
      <c r="K20" s="221"/>
      <c r="L20" s="222"/>
      <c r="M20" s="223"/>
      <c r="N20" s="224"/>
      <c r="O20" s="214"/>
      <c r="P20" s="225"/>
      <c r="Q20" s="226"/>
      <c r="R20" s="214" t="s">
        <v>48</v>
      </c>
      <c r="S20" s="214" t="s">
        <v>49</v>
      </c>
      <c r="T20" s="214" t="s">
        <v>50</v>
      </c>
      <c r="U20" s="214" t="s">
        <v>51</v>
      </c>
      <c r="V20" s="198" t="s">
        <v>52</v>
      </c>
      <c r="W20" s="198"/>
      <c r="X20" s="198"/>
      <c r="Y20" s="198"/>
      <c r="Z20" s="214" t="s">
        <v>53</v>
      </c>
      <c r="AA20" s="214" t="s">
        <v>54</v>
      </c>
      <c r="AB20" s="212" t="s">
        <v>56</v>
      </c>
      <c r="AC20" s="227"/>
      <c r="AD20" s="213"/>
      <c r="AE20" s="214" t="s">
        <v>50</v>
      </c>
      <c r="AF20" s="214" t="s">
        <v>51</v>
      </c>
      <c r="AG20" s="228" t="s">
        <v>52</v>
      </c>
      <c r="AH20" s="228"/>
      <c r="AI20" s="228"/>
      <c r="AJ20" s="228"/>
      <c r="AK20" s="214" t="s">
        <v>53</v>
      </c>
      <c r="AL20" s="214" t="s">
        <v>54</v>
      </c>
      <c r="AM20" s="212" t="s">
        <v>56</v>
      </c>
      <c r="AN20" s="227"/>
      <c r="AO20" s="213"/>
      <c r="AP20" s="225"/>
      <c r="AQ20" s="229"/>
      <c r="AR20" s="229"/>
      <c r="AS20" s="226"/>
      <c r="AT20" s="198"/>
      <c r="AU20" s="198"/>
      <c r="AV20" s="198"/>
      <c r="AW20" s="198"/>
      <c r="AX20" s="219"/>
      <c r="AY20" s="219"/>
      <c r="AZ20" s="219"/>
      <c r="BA20" s="219"/>
    </row>
    <row r="21" spans="1:53" s="4" customFormat="1" ht="12" customHeight="1">
      <c r="A21" s="208"/>
      <c r="B21" s="208"/>
      <c r="C21" s="208"/>
      <c r="D21" s="208"/>
      <c r="E21" s="220"/>
      <c r="F21" s="221"/>
      <c r="G21" s="221"/>
      <c r="H21" s="221"/>
      <c r="I21" s="221"/>
      <c r="J21" s="221"/>
      <c r="K21" s="221"/>
      <c r="L21" s="222"/>
      <c r="M21" s="230"/>
      <c r="N21" s="231"/>
      <c r="O21" s="214"/>
      <c r="P21" s="232"/>
      <c r="Q21" s="233"/>
      <c r="R21" s="214"/>
      <c r="S21" s="214"/>
      <c r="T21" s="214"/>
      <c r="U21" s="214"/>
      <c r="V21" s="214" t="s">
        <v>59</v>
      </c>
      <c r="W21" s="198" t="s">
        <v>56</v>
      </c>
      <c r="X21" s="198"/>
      <c r="Y21" s="198"/>
      <c r="Z21" s="214"/>
      <c r="AA21" s="214"/>
      <c r="AB21" s="230"/>
      <c r="AC21" s="234"/>
      <c r="AD21" s="231"/>
      <c r="AE21" s="214"/>
      <c r="AF21" s="214"/>
      <c r="AG21" s="214" t="s">
        <v>59</v>
      </c>
      <c r="AH21" s="228" t="s">
        <v>56</v>
      </c>
      <c r="AI21" s="228"/>
      <c r="AJ21" s="228"/>
      <c r="AK21" s="214"/>
      <c r="AL21" s="214"/>
      <c r="AM21" s="230"/>
      <c r="AN21" s="234"/>
      <c r="AO21" s="231"/>
      <c r="AP21" s="232"/>
      <c r="AQ21" s="235"/>
      <c r="AR21" s="235"/>
      <c r="AS21" s="233"/>
      <c r="AT21" s="198"/>
      <c r="AU21" s="198"/>
      <c r="AV21" s="198"/>
      <c r="AW21" s="198"/>
      <c r="AX21" s="219"/>
      <c r="AY21" s="219"/>
      <c r="AZ21" s="219"/>
      <c r="BA21" s="219"/>
    </row>
    <row r="22" spans="1:53" s="4" customFormat="1" ht="12" customHeight="1">
      <c r="A22" s="208"/>
      <c r="B22" s="208"/>
      <c r="C22" s="208"/>
      <c r="D22" s="208"/>
      <c r="E22" s="220"/>
      <c r="F22" s="221"/>
      <c r="G22" s="221"/>
      <c r="H22" s="221"/>
      <c r="I22" s="221"/>
      <c r="J22" s="221"/>
      <c r="K22" s="221"/>
      <c r="L22" s="222"/>
      <c r="M22" s="214" t="s">
        <v>57</v>
      </c>
      <c r="N22" s="214" t="s">
        <v>58</v>
      </c>
      <c r="O22" s="214"/>
      <c r="P22" s="214" t="s">
        <v>61</v>
      </c>
      <c r="Q22" s="214" t="s">
        <v>62</v>
      </c>
      <c r="R22" s="214"/>
      <c r="S22" s="214"/>
      <c r="T22" s="214"/>
      <c r="U22" s="214"/>
      <c r="V22" s="214"/>
      <c r="W22" s="214" t="s">
        <v>63</v>
      </c>
      <c r="X22" s="236" t="s">
        <v>64</v>
      </c>
      <c r="Y22" s="214" t="s">
        <v>65</v>
      </c>
      <c r="Z22" s="214"/>
      <c r="AA22" s="214"/>
      <c r="AB22" s="214" t="s">
        <v>63</v>
      </c>
      <c r="AC22" s="236" t="s">
        <v>64</v>
      </c>
      <c r="AD22" s="214" t="s">
        <v>65</v>
      </c>
      <c r="AE22" s="214"/>
      <c r="AF22" s="214"/>
      <c r="AG22" s="214"/>
      <c r="AH22" s="214" t="s">
        <v>63</v>
      </c>
      <c r="AI22" s="236" t="s">
        <v>64</v>
      </c>
      <c r="AJ22" s="214" t="s">
        <v>65</v>
      </c>
      <c r="AK22" s="214"/>
      <c r="AL22" s="214"/>
      <c r="AM22" s="214" t="s">
        <v>63</v>
      </c>
      <c r="AN22" s="236" t="s">
        <v>64</v>
      </c>
      <c r="AO22" s="214" t="s">
        <v>65</v>
      </c>
      <c r="AP22" s="214" t="s">
        <v>67</v>
      </c>
      <c r="AQ22" s="214" t="s">
        <v>68</v>
      </c>
      <c r="AR22" s="214" t="s">
        <v>69</v>
      </c>
      <c r="AS22" s="214" t="s">
        <v>70</v>
      </c>
      <c r="AT22" s="198"/>
      <c r="AU22" s="198"/>
      <c r="AV22" s="198"/>
      <c r="AW22" s="198"/>
      <c r="AX22" s="219"/>
      <c r="AY22" s="219"/>
      <c r="AZ22" s="219"/>
      <c r="BA22" s="219"/>
    </row>
    <row r="23" spans="1:53" s="4" customFormat="1" ht="12.75" customHeight="1">
      <c r="A23" s="208"/>
      <c r="B23" s="208"/>
      <c r="C23" s="208"/>
      <c r="D23" s="208"/>
      <c r="E23" s="220"/>
      <c r="F23" s="221"/>
      <c r="G23" s="221"/>
      <c r="H23" s="221"/>
      <c r="I23" s="221"/>
      <c r="J23" s="221"/>
      <c r="K23" s="221"/>
      <c r="L23" s="222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37"/>
      <c r="Y23" s="214"/>
      <c r="Z23" s="214"/>
      <c r="AA23" s="214"/>
      <c r="AB23" s="214"/>
      <c r="AC23" s="237"/>
      <c r="AD23" s="214"/>
      <c r="AE23" s="214"/>
      <c r="AF23" s="214"/>
      <c r="AG23" s="214"/>
      <c r="AH23" s="214"/>
      <c r="AI23" s="237"/>
      <c r="AJ23" s="214"/>
      <c r="AK23" s="214"/>
      <c r="AL23" s="214"/>
      <c r="AM23" s="214"/>
      <c r="AN23" s="237"/>
      <c r="AO23" s="214"/>
      <c r="AP23" s="214"/>
      <c r="AQ23" s="214"/>
      <c r="AR23" s="214"/>
      <c r="AS23" s="214"/>
      <c r="AT23" s="198"/>
      <c r="AU23" s="198"/>
      <c r="AV23" s="198"/>
      <c r="AW23" s="198"/>
      <c r="AX23" s="219"/>
      <c r="AY23" s="219"/>
      <c r="AZ23" s="219"/>
      <c r="BA23" s="219"/>
    </row>
    <row r="24" spans="1:53" s="4" customFormat="1" ht="12.75" customHeight="1">
      <c r="A24" s="208"/>
      <c r="B24" s="208"/>
      <c r="C24" s="208"/>
      <c r="D24" s="208"/>
      <c r="E24" s="220"/>
      <c r="F24" s="221"/>
      <c r="G24" s="221"/>
      <c r="H24" s="221"/>
      <c r="I24" s="221"/>
      <c r="J24" s="221"/>
      <c r="K24" s="221"/>
      <c r="L24" s="222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37"/>
      <c r="Y24" s="214"/>
      <c r="Z24" s="214"/>
      <c r="AA24" s="214"/>
      <c r="AB24" s="214"/>
      <c r="AC24" s="237"/>
      <c r="AD24" s="214"/>
      <c r="AE24" s="214"/>
      <c r="AF24" s="214"/>
      <c r="AG24" s="214"/>
      <c r="AH24" s="214"/>
      <c r="AI24" s="237"/>
      <c r="AJ24" s="214"/>
      <c r="AK24" s="214"/>
      <c r="AL24" s="214"/>
      <c r="AM24" s="214"/>
      <c r="AN24" s="237"/>
      <c r="AO24" s="214"/>
      <c r="AP24" s="214"/>
      <c r="AQ24" s="214"/>
      <c r="AR24" s="214"/>
      <c r="AS24" s="214"/>
      <c r="AT24" s="198"/>
      <c r="AU24" s="198"/>
      <c r="AV24" s="198"/>
      <c r="AW24" s="198"/>
      <c r="AX24" s="219"/>
      <c r="AY24" s="219"/>
      <c r="AZ24" s="219"/>
      <c r="BA24" s="219"/>
    </row>
    <row r="25" spans="1:53" s="4" customFormat="1" ht="25.5" customHeight="1">
      <c r="A25" s="208"/>
      <c r="B25" s="208"/>
      <c r="C25" s="208"/>
      <c r="D25" s="208"/>
      <c r="E25" s="238"/>
      <c r="F25" s="239"/>
      <c r="G25" s="239"/>
      <c r="H25" s="239"/>
      <c r="I25" s="239"/>
      <c r="J25" s="239"/>
      <c r="K25" s="239"/>
      <c r="L25" s="240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41"/>
      <c r="Y25" s="214"/>
      <c r="Z25" s="214"/>
      <c r="AA25" s="214"/>
      <c r="AB25" s="214"/>
      <c r="AC25" s="241"/>
      <c r="AD25" s="214"/>
      <c r="AE25" s="214"/>
      <c r="AF25" s="214"/>
      <c r="AG25" s="214"/>
      <c r="AH25" s="214"/>
      <c r="AI25" s="241"/>
      <c r="AJ25" s="214"/>
      <c r="AK25" s="214"/>
      <c r="AL25" s="214"/>
      <c r="AM25" s="214"/>
      <c r="AN25" s="241"/>
      <c r="AO25" s="214"/>
      <c r="AP25" s="214"/>
      <c r="AQ25" s="214"/>
      <c r="AR25" s="214"/>
      <c r="AS25" s="214"/>
      <c r="AT25" s="198"/>
      <c r="AU25" s="198"/>
      <c r="AV25" s="198"/>
      <c r="AW25" s="198"/>
      <c r="AX25" s="219"/>
      <c r="AY25" s="219"/>
      <c r="AZ25" s="219"/>
      <c r="BA25" s="219"/>
    </row>
    <row r="26" spans="1:53" s="4" customFormat="1" ht="15" customHeight="1">
      <c r="A26" s="79" t="s">
        <v>71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1"/>
    </row>
    <row r="27" spans="1:53" s="93" customFormat="1" ht="36" customHeight="1">
      <c r="A27" s="85">
        <v>1</v>
      </c>
      <c r="B27" s="82" t="s">
        <v>142</v>
      </c>
      <c r="C27" s="82"/>
      <c r="D27" s="82"/>
      <c r="E27" s="90" t="s">
        <v>143</v>
      </c>
      <c r="F27" s="90"/>
      <c r="G27" s="90"/>
      <c r="H27" s="90"/>
      <c r="I27" s="90"/>
      <c r="J27" s="90"/>
      <c r="K27" s="90"/>
      <c r="L27" s="90"/>
      <c r="M27" s="91"/>
      <c r="N27" s="91"/>
      <c r="O27" s="84">
        <v>9</v>
      </c>
      <c r="P27" s="85"/>
      <c r="Q27" s="85"/>
      <c r="R27" s="92">
        <v>90</v>
      </c>
      <c r="S27" s="92">
        <v>90</v>
      </c>
      <c r="T27" s="85">
        <v>3</v>
      </c>
      <c r="U27" s="85">
        <f>T27*30</f>
        <v>90</v>
      </c>
      <c r="V27" s="85">
        <f>SUM(W27,X27,Y27)</f>
        <v>32</v>
      </c>
      <c r="W27" s="85">
        <f>AB27*16</f>
        <v>16</v>
      </c>
      <c r="X27" s="85">
        <f>AC27*16</f>
        <v>16</v>
      </c>
      <c r="Y27" s="85"/>
      <c r="Z27" s="85">
        <f>U27-V27</f>
        <v>58</v>
      </c>
      <c r="AA27" s="85">
        <f>SUM(AB27,AC27,AD27)</f>
        <v>2</v>
      </c>
      <c r="AB27" s="85">
        <v>1</v>
      </c>
      <c r="AC27" s="85">
        <v>1</v>
      </c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>
        <v>3</v>
      </c>
      <c r="AR27" s="85"/>
      <c r="AS27" s="85"/>
      <c r="AT27" s="242" t="s">
        <v>144</v>
      </c>
      <c r="AU27" s="242"/>
      <c r="AV27" s="242"/>
      <c r="AW27" s="242"/>
      <c r="AX27" s="242" t="s">
        <v>145</v>
      </c>
      <c r="AY27" s="242"/>
      <c r="AZ27" s="242"/>
      <c r="BA27" s="242"/>
    </row>
    <row r="28" spans="1:53" s="89" customFormat="1" ht="12.75" customHeight="1">
      <c r="A28" s="85">
        <v>2</v>
      </c>
      <c r="B28" s="82" t="s">
        <v>76</v>
      </c>
      <c r="C28" s="82"/>
      <c r="D28" s="82"/>
      <c r="E28" s="83" t="s">
        <v>146</v>
      </c>
      <c r="F28" s="83"/>
      <c r="G28" s="83"/>
      <c r="H28" s="83"/>
      <c r="I28" s="83"/>
      <c r="J28" s="83"/>
      <c r="K28" s="83"/>
      <c r="L28" s="83"/>
      <c r="M28" s="26"/>
      <c r="N28" s="26"/>
      <c r="O28" s="84">
        <v>9</v>
      </c>
      <c r="P28" s="85"/>
      <c r="Q28" s="85"/>
      <c r="R28" s="92">
        <v>360</v>
      </c>
      <c r="S28" s="92">
        <f aca="true" t="shared" si="0" ref="S28:S33">U28+AF28</f>
        <v>180</v>
      </c>
      <c r="T28" s="85">
        <v>3</v>
      </c>
      <c r="U28" s="85">
        <f>T28*30</f>
        <v>90</v>
      </c>
      <c r="V28" s="85">
        <f>SUM(W28,X28,Y28)</f>
        <v>64</v>
      </c>
      <c r="W28" s="85"/>
      <c r="X28" s="85">
        <f>AC28*16</f>
        <v>64</v>
      </c>
      <c r="Y28" s="85"/>
      <c r="Z28" s="85">
        <f>U28-V28</f>
        <v>26</v>
      </c>
      <c r="AA28" s="85">
        <f>AB28+AC28+AD28</f>
        <v>4</v>
      </c>
      <c r="AB28" s="85"/>
      <c r="AC28" s="85">
        <v>4</v>
      </c>
      <c r="AD28" s="85"/>
      <c r="AE28" s="85">
        <v>3</v>
      </c>
      <c r="AF28" s="85">
        <f>AE28*30</f>
        <v>90</v>
      </c>
      <c r="AG28" s="85">
        <f>SUM(AH28,AI28,AJ28)</f>
        <v>64</v>
      </c>
      <c r="AH28" s="85"/>
      <c r="AI28" s="85">
        <f>AN28*16</f>
        <v>64</v>
      </c>
      <c r="AJ28" s="85"/>
      <c r="AK28" s="85">
        <f>AF28-AG28</f>
        <v>26</v>
      </c>
      <c r="AL28" s="85">
        <f>AM28+AN28+AO28</f>
        <v>4</v>
      </c>
      <c r="AM28" s="85"/>
      <c r="AN28" s="85">
        <v>4</v>
      </c>
      <c r="AO28" s="85"/>
      <c r="AP28" s="85">
        <v>4</v>
      </c>
      <c r="AQ28" s="85"/>
      <c r="AR28" s="85"/>
      <c r="AS28" s="85"/>
      <c r="AT28" s="88"/>
      <c r="AU28" s="88"/>
      <c r="AV28" s="88"/>
      <c r="AW28" s="88"/>
      <c r="AX28" s="88" t="s">
        <v>78</v>
      </c>
      <c r="AY28" s="88"/>
      <c r="AZ28" s="88"/>
      <c r="BA28" s="88"/>
    </row>
    <row r="29" spans="1:53" s="93" customFormat="1" ht="24" customHeight="1">
      <c r="A29" s="85">
        <v>3</v>
      </c>
      <c r="B29" s="82" t="s">
        <v>147</v>
      </c>
      <c r="C29" s="82"/>
      <c r="D29" s="82"/>
      <c r="E29" s="90" t="s">
        <v>148</v>
      </c>
      <c r="F29" s="90"/>
      <c r="G29" s="90"/>
      <c r="H29" s="90"/>
      <c r="I29" s="90"/>
      <c r="J29" s="90"/>
      <c r="K29" s="90"/>
      <c r="L29" s="90"/>
      <c r="M29" s="91"/>
      <c r="N29" s="91"/>
      <c r="O29" s="84">
        <v>9</v>
      </c>
      <c r="P29" s="85"/>
      <c r="Q29" s="85"/>
      <c r="R29" s="92">
        <f>S29</f>
        <v>240</v>
      </c>
      <c r="S29" s="92">
        <f t="shared" si="0"/>
        <v>240</v>
      </c>
      <c r="T29" s="85">
        <v>4</v>
      </c>
      <c r="U29" s="85">
        <f>T29*30</f>
        <v>120</v>
      </c>
      <c r="V29" s="85">
        <f>SUM(W29,X29,Y29)</f>
        <v>64</v>
      </c>
      <c r="W29" s="85">
        <f>AB29*16</f>
        <v>32</v>
      </c>
      <c r="X29" s="85"/>
      <c r="Y29" s="85">
        <f>AD29*16</f>
        <v>32</v>
      </c>
      <c r="Z29" s="85">
        <f>U29-V29</f>
        <v>56</v>
      </c>
      <c r="AA29" s="85">
        <f>AB29+AC29+AD29</f>
        <v>4</v>
      </c>
      <c r="AB29" s="85">
        <v>2</v>
      </c>
      <c r="AC29" s="85"/>
      <c r="AD29" s="85">
        <v>2</v>
      </c>
      <c r="AE29" s="85">
        <v>4</v>
      </c>
      <c r="AF29" s="85">
        <f>AE29*30</f>
        <v>120</v>
      </c>
      <c r="AG29" s="85">
        <f>SUM(AH29,AI29,AJ29)</f>
        <v>64</v>
      </c>
      <c r="AH29" s="85">
        <f>AM29*16</f>
        <v>32</v>
      </c>
      <c r="AI29" s="85"/>
      <c r="AJ29" s="85">
        <f>AO29*16</f>
        <v>32</v>
      </c>
      <c r="AK29" s="85">
        <f>AF29-AG29</f>
        <v>56</v>
      </c>
      <c r="AL29" s="85">
        <f>AM29+AN29+AO29</f>
        <v>4</v>
      </c>
      <c r="AM29" s="85">
        <v>2</v>
      </c>
      <c r="AN29" s="85"/>
      <c r="AO29" s="85">
        <v>2</v>
      </c>
      <c r="AP29" s="85" t="s">
        <v>149</v>
      </c>
      <c r="AQ29" s="85"/>
      <c r="AR29" s="85"/>
      <c r="AS29" s="85"/>
      <c r="AT29" s="242" t="s">
        <v>150</v>
      </c>
      <c r="AU29" s="242"/>
      <c r="AV29" s="242"/>
      <c r="AW29" s="242"/>
      <c r="AX29" s="88" t="s">
        <v>151</v>
      </c>
      <c r="AY29" s="88"/>
      <c r="AZ29" s="88"/>
      <c r="BA29" s="88"/>
    </row>
    <row r="30" spans="1:53" s="89" customFormat="1" ht="24.75" customHeight="1">
      <c r="A30" s="85">
        <v>4</v>
      </c>
      <c r="B30" s="82" t="s">
        <v>152</v>
      </c>
      <c r="C30" s="82"/>
      <c r="D30" s="82"/>
      <c r="E30" s="243" t="s">
        <v>153</v>
      </c>
      <c r="F30" s="243"/>
      <c r="G30" s="243"/>
      <c r="H30" s="243"/>
      <c r="I30" s="243"/>
      <c r="J30" s="243"/>
      <c r="K30" s="243"/>
      <c r="L30" s="243"/>
      <c r="M30" s="26"/>
      <c r="N30" s="26"/>
      <c r="O30" s="84">
        <v>9</v>
      </c>
      <c r="P30" s="85"/>
      <c r="Q30" s="85"/>
      <c r="R30" s="92">
        <f>S30</f>
        <v>120</v>
      </c>
      <c r="S30" s="92">
        <f t="shared" si="0"/>
        <v>120</v>
      </c>
      <c r="T30" s="85">
        <v>4</v>
      </c>
      <c r="U30" s="85">
        <f>T30*30</f>
        <v>120</v>
      </c>
      <c r="V30" s="85">
        <f>SUM(W30,X30,Y30)</f>
        <v>64</v>
      </c>
      <c r="W30" s="85">
        <f>AB30*16</f>
        <v>32</v>
      </c>
      <c r="X30" s="85"/>
      <c r="Y30" s="85">
        <f>AD30*16</f>
        <v>32</v>
      </c>
      <c r="Z30" s="85">
        <f>U30-V30</f>
        <v>56</v>
      </c>
      <c r="AA30" s="85">
        <f>AB30+AC30+AD30</f>
        <v>4</v>
      </c>
      <c r="AB30" s="85">
        <v>2</v>
      </c>
      <c r="AC30" s="85"/>
      <c r="AD30" s="85">
        <v>2</v>
      </c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4">
        <v>3</v>
      </c>
      <c r="AQ30" s="85"/>
      <c r="AR30" s="85"/>
      <c r="AS30" s="85"/>
      <c r="AT30" s="242" t="s">
        <v>150</v>
      </c>
      <c r="AU30" s="242"/>
      <c r="AV30" s="242"/>
      <c r="AW30" s="242"/>
      <c r="AX30" s="242" t="s">
        <v>154</v>
      </c>
      <c r="AY30" s="242"/>
      <c r="AZ30" s="242"/>
      <c r="BA30" s="242"/>
    </row>
    <row r="31" spans="1:53" s="96" customFormat="1" ht="18" customHeight="1">
      <c r="A31" s="85">
        <v>7</v>
      </c>
      <c r="B31" s="82" t="s">
        <v>155</v>
      </c>
      <c r="C31" s="82"/>
      <c r="D31" s="82"/>
      <c r="E31" s="90" t="s">
        <v>156</v>
      </c>
      <c r="F31" s="90"/>
      <c r="G31" s="90"/>
      <c r="H31" s="90"/>
      <c r="I31" s="90"/>
      <c r="J31" s="90"/>
      <c r="K31" s="90"/>
      <c r="L31" s="90"/>
      <c r="M31" s="201"/>
      <c r="N31" s="201"/>
      <c r="O31" s="84">
        <v>9</v>
      </c>
      <c r="P31" s="244"/>
      <c r="Q31" s="85"/>
      <c r="R31" s="92">
        <f>S31</f>
        <v>120</v>
      </c>
      <c r="S31" s="92">
        <f t="shared" si="0"/>
        <v>120</v>
      </c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>
        <v>4</v>
      </c>
      <c r="AF31" s="85">
        <f>AE31*30</f>
        <v>120</v>
      </c>
      <c r="AG31" s="85">
        <f>SUM(AH31,AI31,AJ31)</f>
        <v>64</v>
      </c>
      <c r="AH31" s="85">
        <f>AM31*16</f>
        <v>32</v>
      </c>
      <c r="AI31" s="85"/>
      <c r="AJ31" s="85">
        <f>AO31*16</f>
        <v>32</v>
      </c>
      <c r="AK31" s="85">
        <f>AF31-AG31</f>
        <v>56</v>
      </c>
      <c r="AL31" s="85">
        <f>AM31+AN31+AO31</f>
        <v>4</v>
      </c>
      <c r="AM31" s="85">
        <v>2</v>
      </c>
      <c r="AN31" s="85"/>
      <c r="AO31" s="85">
        <v>2</v>
      </c>
      <c r="AP31" s="85">
        <v>4</v>
      </c>
      <c r="AQ31" s="85"/>
      <c r="AR31" s="245"/>
      <c r="AS31" s="245"/>
      <c r="AT31" s="242" t="s">
        <v>150</v>
      </c>
      <c r="AU31" s="242"/>
      <c r="AV31" s="242"/>
      <c r="AW31" s="242"/>
      <c r="AX31" s="88" t="s">
        <v>157</v>
      </c>
      <c r="AY31" s="88"/>
      <c r="AZ31" s="88"/>
      <c r="BA31" s="88"/>
    </row>
    <row r="32" spans="1:53" s="4" customFormat="1" ht="25.5" customHeight="1">
      <c r="A32" s="87">
        <v>9</v>
      </c>
      <c r="B32" s="82" t="s">
        <v>158</v>
      </c>
      <c r="C32" s="82"/>
      <c r="D32" s="82"/>
      <c r="E32" s="90" t="s">
        <v>159</v>
      </c>
      <c r="F32" s="90"/>
      <c r="G32" s="90"/>
      <c r="H32" s="90"/>
      <c r="I32" s="90"/>
      <c r="J32" s="90"/>
      <c r="K32" s="90"/>
      <c r="L32" s="90"/>
      <c r="M32" s="246"/>
      <c r="N32" s="246"/>
      <c r="O32" s="84">
        <v>9</v>
      </c>
      <c r="P32" s="85"/>
      <c r="Q32" s="85"/>
      <c r="R32" s="86">
        <f>S32</f>
        <v>120</v>
      </c>
      <c r="S32" s="86">
        <f t="shared" si="0"/>
        <v>120</v>
      </c>
      <c r="T32" s="85">
        <v>4</v>
      </c>
      <c r="U32" s="85">
        <f>T32*30</f>
        <v>120</v>
      </c>
      <c r="V32" s="85">
        <f>SUM(W32,X32,Y32)</f>
        <v>64</v>
      </c>
      <c r="W32" s="85">
        <f>AB32*16</f>
        <v>32</v>
      </c>
      <c r="X32" s="85"/>
      <c r="Y32" s="85">
        <f>AD32*16</f>
        <v>32</v>
      </c>
      <c r="Z32" s="85">
        <v>56</v>
      </c>
      <c r="AA32" s="85">
        <f>AB32+AC32+AD32</f>
        <v>4</v>
      </c>
      <c r="AB32" s="85">
        <v>2</v>
      </c>
      <c r="AC32" s="85"/>
      <c r="AD32" s="85">
        <v>2</v>
      </c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>
        <v>3</v>
      </c>
      <c r="AR32" s="245"/>
      <c r="AS32" s="245"/>
      <c r="AT32" s="242" t="s">
        <v>150</v>
      </c>
      <c r="AU32" s="242"/>
      <c r="AV32" s="242"/>
      <c r="AW32" s="242"/>
      <c r="AX32" s="88" t="s">
        <v>157</v>
      </c>
      <c r="AY32" s="88"/>
      <c r="AZ32" s="88"/>
      <c r="BA32" s="88"/>
    </row>
    <row r="33" spans="1:53" s="4" customFormat="1" ht="35.25" customHeight="1">
      <c r="A33" s="85">
        <v>10</v>
      </c>
      <c r="B33" s="82" t="s">
        <v>160</v>
      </c>
      <c r="C33" s="82"/>
      <c r="D33" s="82"/>
      <c r="E33" s="90" t="s">
        <v>161</v>
      </c>
      <c r="F33" s="83"/>
      <c r="G33" s="83"/>
      <c r="H33" s="83"/>
      <c r="I33" s="83"/>
      <c r="J33" s="83"/>
      <c r="K33" s="83"/>
      <c r="L33" s="83"/>
      <c r="M33" s="246"/>
      <c r="N33" s="246"/>
      <c r="O33" s="84">
        <v>9</v>
      </c>
      <c r="P33" s="85"/>
      <c r="Q33" s="85"/>
      <c r="R33" s="92">
        <f>S33</f>
        <v>90</v>
      </c>
      <c r="S33" s="92">
        <f t="shared" si="0"/>
        <v>90</v>
      </c>
      <c r="T33" s="85">
        <v>3</v>
      </c>
      <c r="U33" s="85">
        <f>T33*30</f>
        <v>90</v>
      </c>
      <c r="V33" s="85">
        <f>SUM(W33,X33,Y33)</f>
        <v>32</v>
      </c>
      <c r="W33" s="85">
        <f>AB33*16</f>
        <v>16</v>
      </c>
      <c r="X33" s="85">
        <f>AC33*16</f>
        <v>16</v>
      </c>
      <c r="Y33" s="85"/>
      <c r="Z33" s="85">
        <f>U33-V33</f>
        <v>58</v>
      </c>
      <c r="AA33" s="85">
        <f>SUM(AB33,AC33,AD33)</f>
        <v>2</v>
      </c>
      <c r="AB33" s="85">
        <v>1</v>
      </c>
      <c r="AC33" s="85">
        <v>1</v>
      </c>
      <c r="AD33" s="24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>
        <v>3</v>
      </c>
      <c r="AR33" s="245"/>
      <c r="AS33" s="245"/>
      <c r="AT33" s="242" t="s">
        <v>162</v>
      </c>
      <c r="AU33" s="242"/>
      <c r="AV33" s="242"/>
      <c r="AW33" s="242"/>
      <c r="AX33" s="88" t="s">
        <v>163</v>
      </c>
      <c r="AY33" s="88"/>
      <c r="AZ33" s="88"/>
      <c r="BA33" s="88"/>
    </row>
    <row r="34" spans="1:53" s="4" customFormat="1" ht="12" customHeight="1">
      <c r="A34" s="85"/>
      <c r="B34" s="247" t="s">
        <v>164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9"/>
    </row>
    <row r="35" spans="1:53" s="4" customFormat="1" ht="15.75" customHeight="1">
      <c r="A35" s="87">
        <v>1</v>
      </c>
      <c r="B35" s="82" t="s">
        <v>165</v>
      </c>
      <c r="C35" s="82"/>
      <c r="D35" s="82"/>
      <c r="E35" s="90" t="s">
        <v>166</v>
      </c>
      <c r="F35" s="90"/>
      <c r="G35" s="90"/>
      <c r="H35" s="90"/>
      <c r="I35" s="90"/>
      <c r="J35" s="90"/>
      <c r="K35" s="90"/>
      <c r="L35" s="90"/>
      <c r="M35" s="246"/>
      <c r="N35" s="246"/>
      <c r="O35" s="84">
        <v>9</v>
      </c>
      <c r="P35" s="85">
        <v>1</v>
      </c>
      <c r="Q35" s="85"/>
      <c r="R35" s="86">
        <f>S35</f>
        <v>120</v>
      </c>
      <c r="S35" s="86">
        <f>U35+AF35</f>
        <v>120</v>
      </c>
      <c r="T35" s="85">
        <v>4</v>
      </c>
      <c r="U35" s="85">
        <f>T35*30</f>
        <v>120</v>
      </c>
      <c r="V35" s="85">
        <f>SUM(W35,X35,Y35)</f>
        <v>64</v>
      </c>
      <c r="W35" s="85">
        <f>AB35*16</f>
        <v>32</v>
      </c>
      <c r="X35" s="85"/>
      <c r="Y35" s="85">
        <f>AD35*16</f>
        <v>32</v>
      </c>
      <c r="Z35" s="85">
        <v>56</v>
      </c>
      <c r="AA35" s="85">
        <f>AB35+AC35+AD35</f>
        <v>4</v>
      </c>
      <c r="AB35" s="85">
        <v>2</v>
      </c>
      <c r="AC35" s="85"/>
      <c r="AD35" s="85">
        <v>2</v>
      </c>
      <c r="AE35" s="85"/>
      <c r="AF35" s="87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>
        <v>3</v>
      </c>
      <c r="AR35" s="245"/>
      <c r="AS35" s="245"/>
      <c r="AT35" s="250"/>
      <c r="AU35" s="250"/>
      <c r="AV35" s="250"/>
      <c r="AW35" s="250"/>
      <c r="AX35" s="88" t="s">
        <v>167</v>
      </c>
      <c r="AY35" s="88"/>
      <c r="AZ35" s="88"/>
      <c r="BA35" s="88"/>
    </row>
    <row r="36" spans="1:53" s="4" customFormat="1" ht="24" customHeight="1">
      <c r="A36" s="87">
        <v>2</v>
      </c>
      <c r="B36" s="82" t="s">
        <v>168</v>
      </c>
      <c r="C36" s="82"/>
      <c r="D36" s="82"/>
      <c r="E36" s="90" t="s">
        <v>169</v>
      </c>
      <c r="F36" s="90"/>
      <c r="G36" s="90"/>
      <c r="H36" s="90"/>
      <c r="I36" s="90"/>
      <c r="J36" s="90"/>
      <c r="K36" s="90"/>
      <c r="L36" s="90"/>
      <c r="M36" s="246"/>
      <c r="N36" s="246"/>
      <c r="O36" s="84">
        <v>9</v>
      </c>
      <c r="P36" s="244"/>
      <c r="Q36" s="85">
        <v>1</v>
      </c>
      <c r="R36" s="92">
        <f>S36</f>
        <v>120</v>
      </c>
      <c r="S36" s="92">
        <f>U36+AF36</f>
        <v>120</v>
      </c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85">
        <v>4</v>
      </c>
      <c r="AF36" s="85">
        <f>AE36*30</f>
        <v>120</v>
      </c>
      <c r="AG36" s="85">
        <f>SUM(AH36,AI36,AJ36)</f>
        <v>64</v>
      </c>
      <c r="AH36" s="85">
        <f>AM36*16</f>
        <v>32</v>
      </c>
      <c r="AI36" s="85"/>
      <c r="AJ36" s="85">
        <f>AO36*16</f>
        <v>32</v>
      </c>
      <c r="AK36" s="85">
        <f>AF36-AG36</f>
        <v>56</v>
      </c>
      <c r="AL36" s="85">
        <f>AM36+AN36+AO36</f>
        <v>4</v>
      </c>
      <c r="AM36" s="85">
        <v>2</v>
      </c>
      <c r="AN36" s="85"/>
      <c r="AO36" s="85">
        <v>2</v>
      </c>
      <c r="AP36" s="85"/>
      <c r="AQ36" s="85">
        <v>4</v>
      </c>
      <c r="AR36" s="245"/>
      <c r="AS36" s="245"/>
      <c r="AT36" s="250"/>
      <c r="AU36" s="250"/>
      <c r="AV36" s="250"/>
      <c r="AW36" s="250"/>
      <c r="AX36" s="88" t="s">
        <v>167</v>
      </c>
      <c r="AY36" s="88"/>
      <c r="AZ36" s="88"/>
      <c r="BA36" s="88"/>
    </row>
    <row r="37" spans="1:53" s="4" customFormat="1" ht="24" customHeight="1">
      <c r="A37" s="87">
        <v>3</v>
      </c>
      <c r="B37" s="82" t="s">
        <v>170</v>
      </c>
      <c r="C37" s="82"/>
      <c r="D37" s="82"/>
      <c r="E37" s="90" t="s">
        <v>171</v>
      </c>
      <c r="F37" s="90"/>
      <c r="G37" s="90"/>
      <c r="H37" s="90"/>
      <c r="I37" s="90"/>
      <c r="J37" s="90"/>
      <c r="K37" s="90"/>
      <c r="L37" s="90"/>
      <c r="M37" s="246"/>
      <c r="N37" s="246"/>
      <c r="O37" s="84">
        <v>9</v>
      </c>
      <c r="P37" s="244"/>
      <c r="Q37" s="85">
        <v>1</v>
      </c>
      <c r="R37" s="92">
        <f>S37</f>
        <v>120</v>
      </c>
      <c r="S37" s="92">
        <f>U37+AF37</f>
        <v>120</v>
      </c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85">
        <v>4</v>
      </c>
      <c r="AF37" s="85">
        <f>AE37*30</f>
        <v>120</v>
      </c>
      <c r="AG37" s="85">
        <f>SUM(AH37,AI37,AJ37)</f>
        <v>64</v>
      </c>
      <c r="AH37" s="85">
        <f>AM37*16</f>
        <v>32</v>
      </c>
      <c r="AI37" s="85"/>
      <c r="AJ37" s="85">
        <f>AO37*16</f>
        <v>32</v>
      </c>
      <c r="AK37" s="85">
        <f>AF37-AG37</f>
        <v>56</v>
      </c>
      <c r="AL37" s="85">
        <f>AM37+AN37+AO37</f>
        <v>4</v>
      </c>
      <c r="AM37" s="85">
        <v>2</v>
      </c>
      <c r="AN37" s="85"/>
      <c r="AO37" s="85">
        <v>2</v>
      </c>
      <c r="AP37" s="85"/>
      <c r="AQ37" s="85">
        <v>4</v>
      </c>
      <c r="AR37" s="245"/>
      <c r="AS37" s="245"/>
      <c r="AT37" s="250"/>
      <c r="AU37" s="250"/>
      <c r="AV37" s="250"/>
      <c r="AW37" s="250"/>
      <c r="AX37" s="242" t="s">
        <v>154</v>
      </c>
      <c r="AY37" s="242"/>
      <c r="AZ37" s="242"/>
      <c r="BA37" s="242"/>
    </row>
    <row r="38" spans="1:53" s="4" customFormat="1" ht="24" customHeight="1">
      <c r="A38" s="87">
        <v>4</v>
      </c>
      <c r="B38" s="82" t="s">
        <v>172</v>
      </c>
      <c r="C38" s="82"/>
      <c r="D38" s="82"/>
      <c r="E38" s="90" t="s">
        <v>173</v>
      </c>
      <c r="F38" s="90"/>
      <c r="G38" s="90"/>
      <c r="H38" s="90"/>
      <c r="I38" s="90"/>
      <c r="J38" s="90"/>
      <c r="K38" s="90"/>
      <c r="L38" s="90"/>
      <c r="M38" s="246"/>
      <c r="N38" s="246"/>
      <c r="O38" s="84">
        <v>9</v>
      </c>
      <c r="P38" s="244"/>
      <c r="Q38" s="85">
        <v>1</v>
      </c>
      <c r="R38" s="92">
        <f>S38</f>
        <v>120</v>
      </c>
      <c r="S38" s="92">
        <f>U38+AF38</f>
        <v>120</v>
      </c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85">
        <v>4</v>
      </c>
      <c r="AF38" s="85">
        <f>AE38*30</f>
        <v>120</v>
      </c>
      <c r="AG38" s="85">
        <f>SUM(AH38,AI38,AJ38)</f>
        <v>64</v>
      </c>
      <c r="AH38" s="85">
        <f>AM38*16</f>
        <v>32</v>
      </c>
      <c r="AI38" s="85"/>
      <c r="AJ38" s="85">
        <f>AO38*16</f>
        <v>32</v>
      </c>
      <c r="AK38" s="85">
        <f>AF38-AG38</f>
        <v>56</v>
      </c>
      <c r="AL38" s="85">
        <f>AM38+AN38+AO38</f>
        <v>4</v>
      </c>
      <c r="AM38" s="85">
        <v>2</v>
      </c>
      <c r="AN38" s="85"/>
      <c r="AO38" s="85">
        <v>2</v>
      </c>
      <c r="AP38" s="85">
        <v>4</v>
      </c>
      <c r="AQ38" s="85"/>
      <c r="AR38" s="245"/>
      <c r="AS38" s="245"/>
      <c r="AT38" s="250"/>
      <c r="AU38" s="250"/>
      <c r="AV38" s="250"/>
      <c r="AW38" s="250"/>
      <c r="AX38" s="88" t="s">
        <v>167</v>
      </c>
      <c r="AY38" s="88"/>
      <c r="AZ38" s="88"/>
      <c r="BA38" s="88"/>
    </row>
    <row r="39" spans="1:53" s="4" customFormat="1" ht="12.75" customHeight="1">
      <c r="A39" s="85"/>
      <c r="B39" s="79" t="s">
        <v>174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1"/>
    </row>
    <row r="40" spans="1:53" s="4" customFormat="1" ht="25.5" customHeight="1">
      <c r="A40" s="85">
        <v>1</v>
      </c>
      <c r="B40" s="251"/>
      <c r="C40" s="251"/>
      <c r="D40" s="251"/>
      <c r="E40" s="252" t="s">
        <v>175</v>
      </c>
      <c r="F40" s="252"/>
      <c r="G40" s="252"/>
      <c r="H40" s="252"/>
      <c r="I40" s="252"/>
      <c r="J40" s="252"/>
      <c r="K40" s="252"/>
      <c r="L40" s="252"/>
      <c r="M40" s="253"/>
      <c r="N40" s="253"/>
      <c r="O40" s="254">
        <v>9</v>
      </c>
      <c r="P40" s="254"/>
      <c r="Q40" s="255"/>
      <c r="R40" s="256">
        <v>360</v>
      </c>
      <c r="S40" s="256">
        <f>U40+AF40</f>
        <v>180</v>
      </c>
      <c r="T40" s="257">
        <v>3</v>
      </c>
      <c r="U40" s="257">
        <f>T40*30</f>
        <v>90</v>
      </c>
      <c r="V40" s="257">
        <f>SUM(W40,X40,Y40)</f>
        <v>32</v>
      </c>
      <c r="W40" s="257">
        <f>AB40*16</f>
        <v>16</v>
      </c>
      <c r="X40" s="257">
        <f>AC40*16</f>
        <v>16</v>
      </c>
      <c r="Y40" s="257"/>
      <c r="Z40" s="257">
        <f>U40-V40</f>
        <v>58</v>
      </c>
      <c r="AA40" s="257">
        <f>AB40+AC40+AD40</f>
        <v>2</v>
      </c>
      <c r="AB40" s="257">
        <v>1</v>
      </c>
      <c r="AC40" s="257">
        <v>1</v>
      </c>
      <c r="AD40" s="253"/>
      <c r="AE40" s="257">
        <v>3</v>
      </c>
      <c r="AF40" s="257">
        <f>AE40*30</f>
        <v>90</v>
      </c>
      <c r="AG40" s="257">
        <f>SUM(AH40,AI40,AJ40)</f>
        <v>32</v>
      </c>
      <c r="AH40" s="257">
        <f>AM40*16</f>
        <v>16</v>
      </c>
      <c r="AI40" s="257">
        <f>AN40*16</f>
        <v>16</v>
      </c>
      <c r="AJ40" s="257"/>
      <c r="AK40" s="257">
        <f>AF40-AG40</f>
        <v>58</v>
      </c>
      <c r="AL40" s="257">
        <f>AM40+AN40+AO40</f>
        <v>2</v>
      </c>
      <c r="AM40" s="257">
        <v>1</v>
      </c>
      <c r="AN40" s="257">
        <v>1</v>
      </c>
      <c r="AO40" s="255"/>
      <c r="AP40" s="255"/>
      <c r="AQ40" s="254" t="s">
        <v>149</v>
      </c>
      <c r="AR40" s="253"/>
      <c r="AS40" s="253"/>
      <c r="AT40" s="258"/>
      <c r="AU40" s="258"/>
      <c r="AV40" s="258"/>
      <c r="AW40" s="258"/>
      <c r="AX40" s="259"/>
      <c r="AY40" s="259"/>
      <c r="AZ40" s="259"/>
      <c r="BA40" s="259"/>
    </row>
    <row r="41" spans="1:53" s="263" customFormat="1" ht="15.75" customHeight="1">
      <c r="A41" s="260"/>
      <c r="B41" s="261"/>
      <c r="C41" s="116"/>
      <c r="D41" s="262"/>
      <c r="E41" s="119" t="s">
        <v>111</v>
      </c>
      <c r="F41" s="119"/>
      <c r="G41" s="119"/>
      <c r="H41" s="119"/>
      <c r="I41" s="119"/>
      <c r="J41" s="119"/>
      <c r="K41" s="119"/>
      <c r="L41" s="120"/>
      <c r="M41" s="114"/>
      <c r="N41" s="121"/>
      <c r="O41" s="121"/>
      <c r="P41" s="121"/>
      <c r="Q41" s="121"/>
      <c r="R41" s="122"/>
      <c r="S41" s="122">
        <f>SUM(S27:S33,S35:S38,S40)</f>
        <v>1620</v>
      </c>
      <c r="T41" s="125">
        <f aca="true" t="shared" si="1" ref="T41:AO41">SUM(T35:T38,T27:T33,T40)</f>
        <v>28</v>
      </c>
      <c r="U41" s="125">
        <f t="shared" si="1"/>
        <v>840</v>
      </c>
      <c r="V41" s="125">
        <f t="shared" si="1"/>
        <v>416</v>
      </c>
      <c r="W41" s="125">
        <f t="shared" si="1"/>
        <v>176</v>
      </c>
      <c r="X41" s="125">
        <f t="shared" si="1"/>
        <v>112</v>
      </c>
      <c r="Y41" s="125">
        <f t="shared" si="1"/>
        <v>128</v>
      </c>
      <c r="Z41" s="125">
        <f t="shared" si="1"/>
        <v>424</v>
      </c>
      <c r="AA41" s="125">
        <f t="shared" si="1"/>
        <v>26</v>
      </c>
      <c r="AB41" s="125">
        <f t="shared" si="1"/>
        <v>11</v>
      </c>
      <c r="AC41" s="125">
        <f t="shared" si="1"/>
        <v>7</v>
      </c>
      <c r="AD41" s="125">
        <f t="shared" si="1"/>
        <v>8</v>
      </c>
      <c r="AE41" s="125">
        <f t="shared" si="1"/>
        <v>26</v>
      </c>
      <c r="AF41" s="125">
        <f t="shared" si="1"/>
        <v>780</v>
      </c>
      <c r="AG41" s="125">
        <f t="shared" si="1"/>
        <v>416</v>
      </c>
      <c r="AH41" s="125">
        <f t="shared" si="1"/>
        <v>176</v>
      </c>
      <c r="AI41" s="125">
        <f t="shared" si="1"/>
        <v>80</v>
      </c>
      <c r="AJ41" s="125">
        <f t="shared" si="1"/>
        <v>160</v>
      </c>
      <c r="AK41" s="125">
        <f t="shared" si="1"/>
        <v>364</v>
      </c>
      <c r="AL41" s="125">
        <f t="shared" si="1"/>
        <v>26</v>
      </c>
      <c r="AM41" s="125">
        <f t="shared" si="1"/>
        <v>11</v>
      </c>
      <c r="AN41" s="125">
        <f t="shared" si="1"/>
        <v>5</v>
      </c>
      <c r="AO41" s="125">
        <f t="shared" si="1"/>
        <v>10</v>
      </c>
      <c r="AP41" s="127" t="s">
        <v>176</v>
      </c>
      <c r="AQ41" s="128" t="s">
        <v>177</v>
      </c>
      <c r="AR41" s="129"/>
      <c r="AS41" s="130"/>
      <c r="AT41" s="261"/>
      <c r="AU41" s="116"/>
      <c r="AV41" s="116"/>
      <c r="AW41" s="262"/>
      <c r="AX41" s="117"/>
      <c r="AY41" s="131"/>
      <c r="AZ41" s="131"/>
      <c r="BA41" s="132"/>
    </row>
    <row r="42" spans="1:53" s="4" customFormat="1" ht="12.75">
      <c r="A42" s="113"/>
      <c r="C42" s="7" t="s">
        <v>114</v>
      </c>
      <c r="Q42" s="93"/>
      <c r="AD42" s="264"/>
      <c r="AE42" s="265"/>
      <c r="AF42" s="265"/>
      <c r="AG42" s="265"/>
      <c r="AH42" s="265"/>
      <c r="AI42" s="265"/>
      <c r="AJ42" s="265"/>
      <c r="AK42" s="265"/>
      <c r="AL42" s="266"/>
      <c r="AM42" s="266"/>
      <c r="AN42" s="266"/>
      <c r="AO42" s="266"/>
      <c r="AP42" s="266"/>
      <c r="AQ42" s="266"/>
      <c r="AR42" s="264"/>
      <c r="AS42" s="264"/>
      <c r="AT42" s="264"/>
      <c r="AU42" s="264"/>
      <c r="AV42" s="267"/>
      <c r="AW42" s="267"/>
      <c r="AX42" s="267"/>
      <c r="AY42" s="267"/>
      <c r="AZ42" s="268"/>
      <c r="BA42" s="268"/>
    </row>
    <row r="43" spans="1:48" s="4" customFormat="1" ht="10.5" customHeight="1">
      <c r="A43" s="269" t="s">
        <v>115</v>
      </c>
      <c r="B43" s="270"/>
      <c r="C43" s="271" t="s">
        <v>116</v>
      </c>
      <c r="D43" s="272"/>
      <c r="E43" s="272"/>
      <c r="F43" s="272"/>
      <c r="G43" s="272"/>
      <c r="H43" s="272"/>
      <c r="I43" s="272"/>
      <c r="J43" s="272"/>
      <c r="K43" s="272"/>
      <c r="L43" s="273"/>
      <c r="M43" s="271" t="s">
        <v>117</v>
      </c>
      <c r="N43" s="272"/>
      <c r="O43" s="273"/>
      <c r="P43" s="269" t="s">
        <v>118</v>
      </c>
      <c r="Q43" s="270"/>
      <c r="R43" s="269" t="s">
        <v>119</v>
      </c>
      <c r="S43" s="274"/>
      <c r="T43" s="270"/>
      <c r="U43" s="269" t="s">
        <v>118</v>
      </c>
      <c r="V43" s="270"/>
      <c r="W43" s="269" t="s">
        <v>120</v>
      </c>
      <c r="X43" s="270"/>
      <c r="AD43" s="275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191"/>
      <c r="AQ43" s="191"/>
      <c r="AR43" s="191"/>
      <c r="AS43" s="191"/>
      <c r="AT43" s="191"/>
      <c r="AU43" s="191"/>
      <c r="AV43" s="191"/>
    </row>
    <row r="44" spans="1:53" s="264" customFormat="1" ht="10.5" customHeight="1">
      <c r="A44" s="277" t="s">
        <v>121</v>
      </c>
      <c r="B44" s="278"/>
      <c r="C44" s="279"/>
      <c r="D44" s="280"/>
      <c r="E44" s="280"/>
      <c r="F44" s="280"/>
      <c r="G44" s="280"/>
      <c r="H44" s="280"/>
      <c r="I44" s="280"/>
      <c r="J44" s="280"/>
      <c r="K44" s="280"/>
      <c r="L44" s="281"/>
      <c r="M44" s="279"/>
      <c r="N44" s="280"/>
      <c r="O44" s="281"/>
      <c r="P44" s="277" t="s">
        <v>122</v>
      </c>
      <c r="Q44" s="278"/>
      <c r="R44" s="277" t="s">
        <v>123</v>
      </c>
      <c r="S44" s="282"/>
      <c r="T44" s="278"/>
      <c r="U44" s="277" t="s">
        <v>124</v>
      </c>
      <c r="V44" s="278"/>
      <c r="W44" s="277" t="s">
        <v>125</v>
      </c>
      <c r="X44" s="278"/>
      <c r="AD44" s="275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5"/>
      <c r="AS44" s="275"/>
      <c r="AT44" s="275"/>
      <c r="AU44" s="275"/>
      <c r="AV44" s="267"/>
      <c r="AW44" s="267"/>
      <c r="AX44" s="267"/>
      <c r="AY44" s="267"/>
      <c r="AZ44" s="268"/>
      <c r="BA44" s="268"/>
    </row>
    <row r="45" spans="1:53" s="264" customFormat="1" ht="10.5" customHeight="1">
      <c r="A45" s="283"/>
      <c r="B45" s="155"/>
      <c r="C45" s="284"/>
      <c r="D45" s="285"/>
      <c r="E45" s="285"/>
      <c r="F45" s="285"/>
      <c r="G45" s="285"/>
      <c r="H45" s="285"/>
      <c r="I45" s="285"/>
      <c r="J45" s="285"/>
      <c r="K45" s="285"/>
      <c r="L45" s="286"/>
      <c r="M45" s="284"/>
      <c r="N45" s="285"/>
      <c r="O45" s="286"/>
      <c r="P45" s="287"/>
      <c r="Q45" s="288"/>
      <c r="R45" s="289" t="s">
        <v>126</v>
      </c>
      <c r="S45" s="290"/>
      <c r="T45" s="291"/>
      <c r="U45" s="289"/>
      <c r="V45" s="291"/>
      <c r="W45" s="289"/>
      <c r="X45" s="291"/>
      <c r="Y45" s="292"/>
      <c r="Z45" s="292"/>
      <c r="AA45" s="292"/>
      <c r="AB45" s="292"/>
      <c r="AC45" s="292"/>
      <c r="AD45" s="275"/>
      <c r="AE45" s="276"/>
      <c r="AF45" s="276"/>
      <c r="AG45" s="276"/>
      <c r="AH45" s="293"/>
      <c r="AI45" s="294"/>
      <c r="AJ45" s="294"/>
      <c r="AK45" s="294"/>
      <c r="AL45" s="294"/>
      <c r="AM45" s="294"/>
      <c r="AN45" s="294"/>
      <c r="AO45" s="276"/>
      <c r="AP45" s="276"/>
      <c r="AQ45" s="276"/>
      <c r="AR45" s="295"/>
      <c r="AS45" s="295"/>
      <c r="AT45" s="275"/>
      <c r="AU45" s="275"/>
      <c r="AV45" s="267"/>
      <c r="AW45" s="267"/>
      <c r="AX45" s="267"/>
      <c r="AY45" s="267"/>
      <c r="AZ45" s="268"/>
      <c r="BA45" s="268"/>
    </row>
    <row r="46" spans="1:53" s="264" customFormat="1" ht="21" customHeight="1">
      <c r="A46" s="296">
        <v>1</v>
      </c>
      <c r="B46" s="297"/>
      <c r="C46" s="100" t="s">
        <v>178</v>
      </c>
      <c r="D46" s="101"/>
      <c r="E46" s="101"/>
      <c r="F46" s="101"/>
      <c r="G46" s="101"/>
      <c r="H46" s="101"/>
      <c r="I46" s="101"/>
      <c r="J46" s="101"/>
      <c r="K46" s="101"/>
      <c r="L46" s="102"/>
      <c r="M46" s="103">
        <v>4</v>
      </c>
      <c r="N46" s="104"/>
      <c r="O46" s="105"/>
      <c r="P46" s="103">
        <v>4</v>
      </c>
      <c r="Q46" s="105"/>
      <c r="R46" s="103">
        <v>6</v>
      </c>
      <c r="S46" s="104"/>
      <c r="T46" s="105"/>
      <c r="U46" s="103">
        <v>180</v>
      </c>
      <c r="V46" s="105"/>
      <c r="W46" s="298" t="s">
        <v>128</v>
      </c>
      <c r="X46" s="299"/>
      <c r="Y46" s="292"/>
      <c r="Z46" s="292"/>
      <c r="AA46" s="292"/>
      <c r="AB46" s="292"/>
      <c r="AC46" s="292"/>
      <c r="AD46" s="275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75"/>
      <c r="AS46" s="275"/>
      <c r="AT46" s="275"/>
      <c r="AU46" s="275"/>
      <c r="AV46" s="267"/>
      <c r="AW46" s="267"/>
      <c r="AX46" s="267"/>
      <c r="AY46" s="267"/>
      <c r="AZ46" s="268"/>
      <c r="BA46" s="268"/>
    </row>
    <row r="47" spans="1:43" s="4" customFormat="1" ht="10.5" customHeight="1">
      <c r="A47" s="113"/>
      <c r="Q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</row>
    <row r="48" spans="1:43" s="4" customFormat="1" ht="12.75">
      <c r="A48" s="113"/>
      <c r="B48" s="178" t="s">
        <v>179</v>
      </c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AC48" s="178" t="s">
        <v>180</v>
      </c>
      <c r="AD48" s="178"/>
      <c r="AE48" s="178"/>
      <c r="AF48" s="178"/>
      <c r="AG48" s="178"/>
      <c r="AH48" s="178"/>
      <c r="AI48" s="178"/>
      <c r="AJ48" s="178"/>
      <c r="AK48" s="178"/>
      <c r="AL48" s="93"/>
      <c r="AM48" s="93"/>
      <c r="AN48" s="93"/>
      <c r="AO48" s="93"/>
      <c r="AP48" s="93"/>
      <c r="AQ48" s="93"/>
    </row>
    <row r="49" spans="1:43" s="4" customFormat="1" ht="12.75">
      <c r="A49" s="113"/>
      <c r="J49" s="178" t="s">
        <v>181</v>
      </c>
      <c r="K49" s="178"/>
      <c r="L49" s="178"/>
      <c r="M49" s="178"/>
      <c r="N49" s="178"/>
      <c r="O49" s="178"/>
      <c r="P49" s="178"/>
      <c r="Q49" s="178"/>
      <c r="R49" s="178"/>
      <c r="AE49" s="300" t="s">
        <v>182</v>
      </c>
      <c r="AF49" s="300"/>
      <c r="AG49" s="300"/>
      <c r="AH49" s="300"/>
      <c r="AI49" s="300"/>
      <c r="AJ49" s="300"/>
      <c r="AK49" s="300"/>
      <c r="AL49" s="93"/>
      <c r="AM49" s="93"/>
      <c r="AN49" s="93"/>
      <c r="AO49" s="93"/>
      <c r="AP49" s="93"/>
      <c r="AQ49" s="93"/>
    </row>
    <row r="50" spans="1:61" s="4" customFormat="1" ht="12.75">
      <c r="A50" s="113"/>
      <c r="Q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BI50" s="4">
        <f>SUM(BI32:BI47)</f>
        <v>0</v>
      </c>
    </row>
    <row r="51" spans="1:43" s="4" customFormat="1" ht="12.75">
      <c r="A51" s="113"/>
      <c r="B51" s="178" t="s">
        <v>133</v>
      </c>
      <c r="C51" s="178"/>
      <c r="D51" s="178"/>
      <c r="E51" s="178"/>
      <c r="F51" s="178"/>
      <c r="G51" s="178"/>
      <c r="H51" s="301" t="s">
        <v>183</v>
      </c>
      <c r="I51" s="301"/>
      <c r="J51" s="301"/>
      <c r="K51" s="301"/>
      <c r="L51" s="301"/>
      <c r="M51" s="301"/>
      <c r="N51" s="301"/>
      <c r="O51" s="301"/>
      <c r="P51" s="301"/>
      <c r="Q51" s="301"/>
      <c r="AE51" s="93"/>
      <c r="AF51" s="93"/>
      <c r="AG51" s="93"/>
      <c r="AH51" s="93"/>
      <c r="AI51" s="263"/>
      <c r="AJ51" s="263"/>
      <c r="AK51" s="263"/>
      <c r="AL51" s="263"/>
      <c r="AM51" s="263"/>
      <c r="AN51" s="263"/>
      <c r="AO51" s="93"/>
      <c r="AP51" s="93"/>
      <c r="AQ51" s="93"/>
    </row>
    <row r="52" spans="1:43" s="4" customFormat="1" ht="12.75">
      <c r="A52" s="113"/>
      <c r="Q52" s="93"/>
      <c r="V52" s="4" t="s">
        <v>135</v>
      </c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</row>
    <row r="53" spans="1:43" s="4" customFormat="1" ht="12.75">
      <c r="A53" s="113"/>
      <c r="Q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</row>
    <row r="54" spans="1:43" s="4" customFormat="1" ht="12.75">
      <c r="A54" s="113"/>
      <c r="Q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</row>
    <row r="55" spans="1:43" s="4" customFormat="1" ht="12.75">
      <c r="A55" s="113"/>
      <c r="Q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</row>
    <row r="56" spans="1:43" s="4" customFormat="1" ht="12.75">
      <c r="A56" s="113"/>
      <c r="Q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</row>
    <row r="57" spans="1:43" s="4" customFormat="1" ht="12.75">
      <c r="A57" s="113"/>
      <c r="Q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</row>
    <row r="58" spans="1:43" s="4" customFormat="1" ht="12.75">
      <c r="A58" s="113"/>
      <c r="Q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</row>
    <row r="59" spans="1:43" s="4" customFormat="1" ht="12.75">
      <c r="A59" s="113"/>
      <c r="Q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</row>
    <row r="60" spans="1:43" s="4" customFormat="1" ht="12.75">
      <c r="A60" s="113"/>
      <c r="Q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</row>
    <row r="61" spans="1:43" s="4" customFormat="1" ht="12.75">
      <c r="A61" s="113"/>
      <c r="Q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</row>
    <row r="62" spans="1:43" s="4" customFormat="1" ht="12.75">
      <c r="A62" s="113"/>
      <c r="Q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</row>
    <row r="63" spans="1:43" s="4" customFormat="1" ht="12.75">
      <c r="A63" s="113"/>
      <c r="Q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</row>
    <row r="64" spans="1:43" s="4" customFormat="1" ht="12.75">
      <c r="A64" s="113"/>
      <c r="Q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</row>
    <row r="65" spans="1:43" s="4" customFormat="1" ht="12.75">
      <c r="A65" s="113"/>
      <c r="Q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</row>
    <row r="66" spans="1:43" s="4" customFormat="1" ht="12.75">
      <c r="A66" s="113"/>
      <c r="Q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</row>
    <row r="67" spans="1:43" s="4" customFormat="1" ht="12.75">
      <c r="A67" s="113"/>
      <c r="Q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</row>
    <row r="68" spans="1:43" s="4" customFormat="1" ht="12.75">
      <c r="A68" s="113"/>
      <c r="Q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</row>
    <row r="69" spans="1:43" s="4" customFormat="1" ht="12.75">
      <c r="A69" s="113"/>
      <c r="Q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</row>
    <row r="70" spans="1:43" s="4" customFormat="1" ht="12.75">
      <c r="A70" s="113"/>
      <c r="Q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</row>
    <row r="71" spans="1:43" s="4" customFormat="1" ht="12.75">
      <c r="A71" s="113"/>
      <c r="Q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</row>
    <row r="72" spans="1:43" s="4" customFormat="1" ht="12.75">
      <c r="A72" s="113"/>
      <c r="Q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</row>
    <row r="73" spans="1:43" s="4" customFormat="1" ht="12.75">
      <c r="A73" s="113"/>
      <c r="Q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</row>
    <row r="74" spans="1:43" s="4" customFormat="1" ht="12.75">
      <c r="A74" s="113"/>
      <c r="Q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</row>
    <row r="75" spans="1:43" s="4" customFormat="1" ht="12.75">
      <c r="A75" s="113"/>
      <c r="Q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</row>
    <row r="76" spans="1:43" s="4" customFormat="1" ht="12.75">
      <c r="A76" s="113"/>
      <c r="Q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</row>
    <row r="77" spans="1:43" s="4" customFormat="1" ht="12.75">
      <c r="A77" s="113"/>
      <c r="Q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</row>
    <row r="78" spans="1:43" s="4" customFormat="1" ht="12.75">
      <c r="A78" s="113"/>
      <c r="Q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</row>
    <row r="79" spans="1:43" s="4" customFormat="1" ht="12.75">
      <c r="A79" s="113"/>
      <c r="Q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</row>
    <row r="80" spans="1:43" s="4" customFormat="1" ht="12.75">
      <c r="A80" s="113"/>
      <c r="Q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</row>
    <row r="81" spans="1:43" s="4" customFormat="1" ht="12.75">
      <c r="A81" s="113"/>
      <c r="Q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</row>
  </sheetData>
  <sheetProtection/>
  <mergeCells count="166">
    <mergeCell ref="AR22:AR25"/>
    <mergeCell ref="AS22:AS25"/>
    <mergeCell ref="AH22:AH25"/>
    <mergeCell ref="AI22:AI25"/>
    <mergeCell ref="AJ22:AJ25"/>
    <mergeCell ref="AK20:AK25"/>
    <mergeCell ref="AP19:AS21"/>
    <mergeCell ref="AD22:AD25"/>
    <mergeCell ref="AE20:AE25"/>
    <mergeCell ref="AF20:AF25"/>
    <mergeCell ref="AG21:AG25"/>
    <mergeCell ref="AB20:AD21"/>
    <mergeCell ref="Z20:Z25"/>
    <mergeCell ref="AA20:AA25"/>
    <mergeCell ref="AB22:AB25"/>
    <mergeCell ref="AC22:AC25"/>
    <mergeCell ref="V20:Y20"/>
    <mergeCell ref="W21:Y21"/>
    <mergeCell ref="S20:S25"/>
    <mergeCell ref="T20:T25"/>
    <mergeCell ref="U20:U25"/>
    <mergeCell ref="V21:V25"/>
    <mergeCell ref="W22:W25"/>
    <mergeCell ref="X22:X25"/>
    <mergeCell ref="Y22:Y25"/>
    <mergeCell ref="A10:A11"/>
    <mergeCell ref="A19:A25"/>
    <mergeCell ref="M22:M25"/>
    <mergeCell ref="N22:N25"/>
    <mergeCell ref="B19:D25"/>
    <mergeCell ref="E19:L25"/>
    <mergeCell ref="B10:E10"/>
    <mergeCell ref="F10:I10"/>
    <mergeCell ref="J10:N10"/>
    <mergeCell ref="J49:R49"/>
    <mergeCell ref="AE49:AK49"/>
    <mergeCell ref="B51:G51"/>
    <mergeCell ref="H51:Q51"/>
    <mergeCell ref="R46:T46"/>
    <mergeCell ref="U46:V46"/>
    <mergeCell ref="B48:R48"/>
    <mergeCell ref="AC48:AK48"/>
    <mergeCell ref="A46:B46"/>
    <mergeCell ref="C46:L46"/>
    <mergeCell ref="M46:O46"/>
    <mergeCell ref="P46:Q46"/>
    <mergeCell ref="R45:T45"/>
    <mergeCell ref="U45:V45"/>
    <mergeCell ref="W45:X45"/>
    <mergeCell ref="AI45:AN45"/>
    <mergeCell ref="W43:X43"/>
    <mergeCell ref="AP43:AV43"/>
    <mergeCell ref="A44:B44"/>
    <mergeCell ref="P44:Q44"/>
    <mergeCell ref="R44:T44"/>
    <mergeCell ref="U44:V44"/>
    <mergeCell ref="W44:X44"/>
    <mergeCell ref="C43:L45"/>
    <mergeCell ref="M43:O45"/>
    <mergeCell ref="A43:B43"/>
    <mergeCell ref="P43:Q43"/>
    <mergeCell ref="R43:T43"/>
    <mergeCell ref="U43:V43"/>
    <mergeCell ref="B41:D41"/>
    <mergeCell ref="E41:L41"/>
    <mergeCell ref="AT41:AW41"/>
    <mergeCell ref="AX41:BA41"/>
    <mergeCell ref="B39:BA39"/>
    <mergeCell ref="B40:D40"/>
    <mergeCell ref="E40:L40"/>
    <mergeCell ref="AT40:AW40"/>
    <mergeCell ref="AX40:BA40"/>
    <mergeCell ref="B38:D38"/>
    <mergeCell ref="E38:L38"/>
    <mergeCell ref="AT38:AW38"/>
    <mergeCell ref="AX38:BA38"/>
    <mergeCell ref="B37:D37"/>
    <mergeCell ref="E37:L37"/>
    <mergeCell ref="AT37:AW37"/>
    <mergeCell ref="AX37:BA37"/>
    <mergeCell ref="B36:D36"/>
    <mergeCell ref="E36:L36"/>
    <mergeCell ref="AT36:AW36"/>
    <mergeCell ref="AX36:BA36"/>
    <mergeCell ref="B34:BA34"/>
    <mergeCell ref="B35:D35"/>
    <mergeCell ref="E35:L35"/>
    <mergeCell ref="AT35:AW35"/>
    <mergeCell ref="AX35:BA35"/>
    <mergeCell ref="B33:D33"/>
    <mergeCell ref="E33:L33"/>
    <mergeCell ref="AT33:AW33"/>
    <mergeCell ref="AX33:BA33"/>
    <mergeCell ref="B32:D32"/>
    <mergeCell ref="E32:L32"/>
    <mergeCell ref="AT32:AW32"/>
    <mergeCell ref="AX32:BA32"/>
    <mergeCell ref="B31:D31"/>
    <mergeCell ref="E31:L31"/>
    <mergeCell ref="AT31:AW31"/>
    <mergeCell ref="AX31:BA31"/>
    <mergeCell ref="B30:D30"/>
    <mergeCell ref="E30:L30"/>
    <mergeCell ref="AT30:AW30"/>
    <mergeCell ref="AX30:BA30"/>
    <mergeCell ref="B29:D29"/>
    <mergeCell ref="E29:L29"/>
    <mergeCell ref="AT29:AW29"/>
    <mergeCell ref="AX29:BA29"/>
    <mergeCell ref="B28:D28"/>
    <mergeCell ref="E28:L28"/>
    <mergeCell ref="AT28:AW28"/>
    <mergeCell ref="AX28:BA28"/>
    <mergeCell ref="A26:BA26"/>
    <mergeCell ref="B27:D27"/>
    <mergeCell ref="E27:L27"/>
    <mergeCell ref="AT27:AW27"/>
    <mergeCell ref="AX27:BA27"/>
    <mergeCell ref="O19:O25"/>
    <mergeCell ref="P22:P25"/>
    <mergeCell ref="Q22:Q25"/>
    <mergeCell ref="M19:N21"/>
    <mergeCell ref="R20:R25"/>
    <mergeCell ref="B13:AQ13"/>
    <mergeCell ref="I15:AO15"/>
    <mergeCell ref="A17:BA17"/>
    <mergeCell ref="R19:S19"/>
    <mergeCell ref="T19:AD19"/>
    <mergeCell ref="AE19:AO19"/>
    <mergeCell ref="AT19:AW25"/>
    <mergeCell ref="AX19:BA25"/>
    <mergeCell ref="P19:Q21"/>
    <mergeCell ref="AJ10:AN10"/>
    <mergeCell ref="AO10:AR10"/>
    <mergeCell ref="AS10:AW10"/>
    <mergeCell ref="AL20:AL25"/>
    <mergeCell ref="AM22:AM25"/>
    <mergeCell ref="AN22:AN25"/>
    <mergeCell ref="AO22:AO25"/>
    <mergeCell ref="AM20:AO21"/>
    <mergeCell ref="AP22:AP25"/>
    <mergeCell ref="AQ22:AQ25"/>
    <mergeCell ref="S10:W10"/>
    <mergeCell ref="X10:AA10"/>
    <mergeCell ref="AB10:AE10"/>
    <mergeCell ref="AF10:AI10"/>
    <mergeCell ref="O10:R10"/>
    <mergeCell ref="AM6:AQ6"/>
    <mergeCell ref="S7:U7"/>
    <mergeCell ref="V7:AB7"/>
    <mergeCell ref="A9:BA9"/>
    <mergeCell ref="S6:W6"/>
    <mergeCell ref="X6:AD6"/>
    <mergeCell ref="AE6:AI6"/>
    <mergeCell ref="AJ6:AL6"/>
    <mergeCell ref="AX10:BA10"/>
    <mergeCell ref="S4:W4"/>
    <mergeCell ref="X4:AF4"/>
    <mergeCell ref="S5:W5"/>
    <mergeCell ref="X5:AM5"/>
    <mergeCell ref="A1:BA1"/>
    <mergeCell ref="A2:I2"/>
    <mergeCell ref="M2:AS2"/>
    <mergeCell ref="A3:L3"/>
    <mergeCell ref="S3:W3"/>
    <mergeCell ref="X3:AF3"/>
  </mergeCells>
  <printOptions/>
  <pageMargins left="0.7086614173228347" right="0" top="0" bottom="0.1968503937007874" header="0.2362204724409449" footer="0.2362204724409449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58"/>
  <sheetViews>
    <sheetView zoomScale="85" zoomScaleNormal="85" zoomScaleSheetLayoutView="90" workbookViewId="0" topLeftCell="A32">
      <selection activeCell="BB44" sqref="BB44"/>
    </sheetView>
  </sheetViews>
  <sheetFormatPr defaultColWidth="9.140625" defaultRowHeight="12.75"/>
  <cols>
    <col min="1" max="1" width="2.7109375" style="16" customWidth="1"/>
    <col min="2" max="2" width="2.00390625" style="2" customWidth="1"/>
    <col min="3" max="3" width="2.140625" style="2" customWidth="1"/>
    <col min="4" max="4" width="3.57421875" style="2" customWidth="1"/>
    <col min="5" max="5" width="2.140625" style="2" customWidth="1"/>
    <col min="6" max="8" width="2.00390625" style="2" customWidth="1"/>
    <col min="9" max="9" width="3.140625" style="2" customWidth="1"/>
    <col min="10" max="10" width="3.00390625" style="2" customWidth="1"/>
    <col min="11" max="11" width="3.57421875" style="2" customWidth="1"/>
    <col min="12" max="12" width="4.28125" style="2" customWidth="1"/>
    <col min="13" max="14" width="2.57421875" style="2" customWidth="1"/>
    <col min="15" max="15" width="2.57421875" style="4" customWidth="1"/>
    <col min="16" max="16" width="4.421875" style="2" customWidth="1"/>
    <col min="17" max="17" width="3.57421875" style="2" customWidth="1"/>
    <col min="18" max="18" width="4.8515625" style="2" customWidth="1"/>
    <col min="19" max="19" width="5.28125" style="2" customWidth="1"/>
    <col min="20" max="20" width="5.00390625" style="2" customWidth="1"/>
    <col min="21" max="22" width="3.57421875" style="2" customWidth="1"/>
    <col min="23" max="23" width="3.8515625" style="2" customWidth="1"/>
    <col min="24" max="24" width="5.140625" style="2" customWidth="1"/>
    <col min="25" max="25" width="3.8515625" style="2" customWidth="1"/>
    <col min="26" max="26" width="3.57421875" style="2" customWidth="1"/>
    <col min="27" max="27" width="2.8515625" style="2" customWidth="1"/>
    <col min="28" max="28" width="3.00390625" style="2" customWidth="1"/>
    <col min="29" max="29" width="4.421875" style="2" customWidth="1"/>
    <col min="30" max="30" width="2.7109375" style="2" customWidth="1"/>
    <col min="31" max="32" width="4.140625" style="2" customWidth="1"/>
    <col min="33" max="33" width="3.7109375" style="2" customWidth="1"/>
    <col min="34" max="34" width="3.8515625" style="2" customWidth="1"/>
    <col min="35" max="35" width="4.8515625" style="2" customWidth="1"/>
    <col min="36" max="36" width="3.8515625" style="2" customWidth="1"/>
    <col min="37" max="37" width="3.57421875" style="2" customWidth="1"/>
    <col min="38" max="38" width="2.8515625" style="2" customWidth="1"/>
    <col min="39" max="39" width="3.00390625" style="2" customWidth="1"/>
    <col min="40" max="40" width="4.57421875" style="2" customWidth="1"/>
    <col min="41" max="41" width="3.28125" style="2" customWidth="1"/>
    <col min="42" max="42" width="3.00390625" style="93" customWidth="1"/>
    <col min="43" max="43" width="3.8515625" style="16" customWidth="1"/>
    <col min="44" max="44" width="3.57421875" style="2" customWidth="1"/>
    <col min="45" max="47" width="2.7109375" style="2" customWidth="1"/>
    <col min="48" max="48" width="4.57421875" style="2" customWidth="1"/>
    <col min="49" max="49" width="5.00390625" style="2" customWidth="1"/>
    <col min="50" max="51" width="2.57421875" style="4" customWidth="1"/>
    <col min="52" max="52" width="2.7109375" style="4" customWidth="1"/>
    <col min="53" max="53" width="6.421875" style="4" customWidth="1"/>
    <col min="54" max="16384" width="9.140625" style="2" customWidth="1"/>
  </cols>
  <sheetData>
    <row r="1" spans="1:5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2" ht="16.5">
      <c r="A2" s="3" t="s">
        <v>1</v>
      </c>
      <c r="Q2" s="5" t="s">
        <v>2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32" ht="12.75">
      <c r="A3" s="6" t="s">
        <v>136</v>
      </c>
      <c r="B3" s="8"/>
      <c r="C3" s="8"/>
      <c r="D3" s="8"/>
      <c r="E3" s="8"/>
      <c r="F3" s="8"/>
      <c r="G3" s="8"/>
      <c r="H3" s="8"/>
      <c r="I3" s="8"/>
      <c r="J3" s="8"/>
      <c r="K3" s="8"/>
      <c r="S3" s="9" t="s">
        <v>137</v>
      </c>
      <c r="T3" s="9"/>
      <c r="U3" s="9"/>
      <c r="V3" s="9"/>
      <c r="W3" s="9"/>
      <c r="X3" s="10" t="s">
        <v>184</v>
      </c>
      <c r="Y3" s="10"/>
      <c r="Z3" s="10"/>
      <c r="AA3" s="10"/>
      <c r="AB3" s="10"/>
      <c r="AC3" s="10"/>
      <c r="AD3" s="10"/>
      <c r="AE3" s="10"/>
      <c r="AF3" s="10"/>
    </row>
    <row r="4" spans="1:54" ht="12.75">
      <c r="A4" s="3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S4" s="9" t="s">
        <v>5</v>
      </c>
      <c r="T4" s="9"/>
      <c r="U4" s="9"/>
      <c r="V4" s="9"/>
      <c r="W4" s="9"/>
      <c r="X4" s="10" t="s">
        <v>6</v>
      </c>
      <c r="Y4" s="10"/>
      <c r="Z4" s="10"/>
      <c r="AA4" s="10"/>
      <c r="AB4" s="10"/>
      <c r="AC4" s="10"/>
      <c r="AD4" s="10"/>
      <c r="AE4" s="10"/>
      <c r="AF4" s="10"/>
      <c r="AG4" s="11"/>
      <c r="AH4" s="11"/>
      <c r="AI4" s="11"/>
      <c r="AJ4" s="11"/>
      <c r="AK4" s="11"/>
      <c r="AL4" s="11"/>
      <c r="AM4" s="11"/>
      <c r="AN4" s="11"/>
      <c r="AO4" s="11"/>
      <c r="AP4" s="186"/>
      <c r="AQ4" s="306"/>
      <c r="AR4" s="11"/>
      <c r="AS4" s="11"/>
      <c r="AT4" s="11"/>
      <c r="AU4" s="11"/>
      <c r="AV4" s="11"/>
      <c r="AW4" s="11"/>
      <c r="AX4" s="187"/>
      <c r="AY4" s="187"/>
      <c r="AZ4" s="187"/>
      <c r="BA4" s="187"/>
      <c r="BB4" s="12"/>
    </row>
    <row r="5" spans="1:54" ht="12.7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S5" s="9" t="s">
        <v>7</v>
      </c>
      <c r="T5" s="9"/>
      <c r="U5" s="9"/>
      <c r="V5" s="9"/>
      <c r="W5" s="9"/>
      <c r="X5" s="10" t="s">
        <v>185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  <c r="AP5" s="186"/>
      <c r="AQ5" s="306"/>
      <c r="AR5" s="11"/>
      <c r="AS5" s="11"/>
      <c r="AT5" s="11"/>
      <c r="AU5" s="11"/>
      <c r="AV5" s="11"/>
      <c r="AW5" s="11"/>
      <c r="AX5" s="187"/>
      <c r="AY5" s="187"/>
      <c r="AZ5" s="187"/>
      <c r="BA5" s="187"/>
      <c r="BB5" s="12"/>
    </row>
    <row r="6" spans="1:43" ht="12.75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S6" s="9" t="s">
        <v>9</v>
      </c>
      <c r="T6" s="9"/>
      <c r="U6" s="9"/>
      <c r="V6" s="9"/>
      <c r="W6" s="9"/>
      <c r="X6" s="10" t="s">
        <v>10</v>
      </c>
      <c r="Y6" s="10"/>
      <c r="Z6" s="10"/>
      <c r="AA6" s="10"/>
      <c r="AB6" s="10"/>
      <c r="AC6" s="10"/>
      <c r="AD6" s="10"/>
      <c r="AE6" s="9" t="s">
        <v>11</v>
      </c>
      <c r="AF6" s="9"/>
      <c r="AG6" s="9"/>
      <c r="AH6" s="9"/>
      <c r="AI6" s="9"/>
      <c r="AJ6" s="14" t="s">
        <v>12</v>
      </c>
      <c r="AK6" s="14"/>
      <c r="AL6" s="14"/>
      <c r="AM6" s="15"/>
      <c r="AN6" s="15"/>
      <c r="AO6" s="15"/>
      <c r="AP6" s="15"/>
      <c r="AQ6" s="15"/>
    </row>
    <row r="7" spans="19:27" ht="15.75">
      <c r="S7" s="9" t="s">
        <v>13</v>
      </c>
      <c r="T7" s="9"/>
      <c r="U7" s="9"/>
      <c r="V7" s="307" t="s">
        <v>186</v>
      </c>
      <c r="W7" s="307"/>
      <c r="X7" s="307"/>
      <c r="Y7" s="307"/>
      <c r="Z7" s="307"/>
      <c r="AA7" s="307"/>
    </row>
    <row r="8" spans="19:27" ht="9.75" customHeight="1">
      <c r="S8" s="12"/>
      <c r="T8" s="12"/>
      <c r="U8" s="12"/>
      <c r="V8" s="308"/>
      <c r="W8" s="308"/>
      <c r="X8" s="308"/>
      <c r="Y8" s="308"/>
      <c r="Z8" s="308"/>
      <c r="AA8" s="308"/>
    </row>
    <row r="9" spans="1:53" ht="15.7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2.75">
      <c r="A10" s="20" t="s">
        <v>13</v>
      </c>
      <c r="B10" s="21" t="s">
        <v>16</v>
      </c>
      <c r="C10" s="22"/>
      <c r="D10" s="22"/>
      <c r="E10" s="23"/>
      <c r="F10" s="21" t="s">
        <v>17</v>
      </c>
      <c r="G10" s="22"/>
      <c r="H10" s="22"/>
      <c r="I10" s="22"/>
      <c r="J10" s="24" t="s">
        <v>18</v>
      </c>
      <c r="K10" s="24"/>
      <c r="L10" s="24"/>
      <c r="M10" s="24"/>
      <c r="N10" s="24"/>
      <c r="O10" s="21" t="s">
        <v>19</v>
      </c>
      <c r="P10" s="22"/>
      <c r="Q10" s="22"/>
      <c r="R10" s="23"/>
      <c r="S10" s="21" t="s">
        <v>20</v>
      </c>
      <c r="T10" s="22"/>
      <c r="U10" s="22"/>
      <c r="V10" s="22"/>
      <c r="W10" s="23"/>
      <c r="X10" s="21" t="s">
        <v>21</v>
      </c>
      <c r="Y10" s="22"/>
      <c r="Z10" s="22"/>
      <c r="AA10" s="23"/>
      <c r="AB10" s="21" t="s">
        <v>22</v>
      </c>
      <c r="AC10" s="22"/>
      <c r="AD10" s="22"/>
      <c r="AE10" s="23"/>
      <c r="AF10" s="24" t="s">
        <v>23</v>
      </c>
      <c r="AG10" s="24"/>
      <c r="AH10" s="24"/>
      <c r="AI10" s="24"/>
      <c r="AJ10" s="21" t="s">
        <v>24</v>
      </c>
      <c r="AK10" s="22"/>
      <c r="AL10" s="22"/>
      <c r="AM10" s="22"/>
      <c r="AN10" s="23"/>
      <c r="AO10" s="21" t="s">
        <v>25</v>
      </c>
      <c r="AP10" s="22"/>
      <c r="AQ10" s="22"/>
      <c r="AR10" s="23"/>
      <c r="AS10" s="21" t="s">
        <v>26</v>
      </c>
      <c r="AT10" s="22"/>
      <c r="AU10" s="22"/>
      <c r="AV10" s="22"/>
      <c r="AW10" s="23"/>
      <c r="AX10" s="198" t="s">
        <v>27</v>
      </c>
      <c r="AY10" s="198"/>
      <c r="AZ10" s="198"/>
      <c r="BA10" s="198"/>
    </row>
    <row r="11" spans="1:53" s="16" customFormat="1" ht="11.25">
      <c r="A11" s="25"/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7</v>
      </c>
      <c r="L11" s="28">
        <v>11</v>
      </c>
      <c r="M11" s="28">
        <v>12</v>
      </c>
      <c r="N11" s="28">
        <v>13</v>
      </c>
      <c r="O11" s="200">
        <v>14</v>
      </c>
      <c r="P11" s="28">
        <v>15</v>
      </c>
      <c r="Q11" s="28">
        <v>16</v>
      </c>
      <c r="R11" s="27">
        <v>17</v>
      </c>
      <c r="S11" s="27">
        <v>18</v>
      </c>
      <c r="T11" s="27">
        <v>19</v>
      </c>
      <c r="U11" s="27">
        <v>20</v>
      </c>
      <c r="V11" s="27">
        <v>21</v>
      </c>
      <c r="W11" s="27">
        <v>22</v>
      </c>
      <c r="X11" s="27">
        <v>23</v>
      </c>
      <c r="Y11" s="27">
        <v>24</v>
      </c>
      <c r="Z11" s="27">
        <v>25</v>
      </c>
      <c r="AA11" s="27">
        <v>26</v>
      </c>
      <c r="AB11" s="27">
        <v>27</v>
      </c>
      <c r="AC11" s="27">
        <v>28</v>
      </c>
      <c r="AD11" s="27">
        <v>29</v>
      </c>
      <c r="AE11" s="27">
        <v>30</v>
      </c>
      <c r="AF11" s="27">
        <v>31</v>
      </c>
      <c r="AG11" s="27">
        <v>32</v>
      </c>
      <c r="AH11" s="27">
        <v>33</v>
      </c>
      <c r="AI11" s="27">
        <v>34</v>
      </c>
      <c r="AJ11" s="27">
        <v>35</v>
      </c>
      <c r="AK11" s="27">
        <v>36</v>
      </c>
      <c r="AL11" s="27">
        <v>37</v>
      </c>
      <c r="AM11" s="27">
        <v>38</v>
      </c>
      <c r="AN11" s="27">
        <v>39</v>
      </c>
      <c r="AO11" s="29">
        <v>40</v>
      </c>
      <c r="AP11" s="26">
        <v>41</v>
      </c>
      <c r="AQ11" s="27">
        <v>42</v>
      </c>
      <c r="AR11" s="29">
        <v>43</v>
      </c>
      <c r="AS11" s="29">
        <v>44</v>
      </c>
      <c r="AT11" s="29">
        <v>45</v>
      </c>
      <c r="AU11" s="29">
        <v>46</v>
      </c>
      <c r="AV11" s="29">
        <v>47</v>
      </c>
      <c r="AW11" s="29">
        <v>48</v>
      </c>
      <c r="AX11" s="201">
        <v>49</v>
      </c>
      <c r="AY11" s="201">
        <v>50</v>
      </c>
      <c r="AZ11" s="201">
        <v>51</v>
      </c>
      <c r="BA11" s="201">
        <v>52</v>
      </c>
    </row>
    <row r="12" spans="1:53" ht="11.25" customHeight="1">
      <c r="A12" s="27">
        <v>3</v>
      </c>
      <c r="B12" s="31" t="s">
        <v>29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0" t="s">
        <v>29</v>
      </c>
      <c r="P12" s="31" t="s">
        <v>29</v>
      </c>
      <c r="Q12" s="31" t="s">
        <v>29</v>
      </c>
      <c r="R12" s="31" t="s">
        <v>30</v>
      </c>
      <c r="S12" s="31" t="s">
        <v>30</v>
      </c>
      <c r="T12" s="31" t="s">
        <v>30</v>
      </c>
      <c r="U12" s="31" t="s">
        <v>31</v>
      </c>
      <c r="V12" s="31" t="s">
        <v>31</v>
      </c>
      <c r="W12" s="31" t="s">
        <v>31</v>
      </c>
      <c r="X12" s="31" t="s">
        <v>31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31" t="s">
        <v>30</v>
      </c>
      <c r="AP12" s="26" t="s">
        <v>30</v>
      </c>
      <c r="AQ12" s="27" t="s">
        <v>32</v>
      </c>
      <c r="AR12" s="31" t="s">
        <v>32</v>
      </c>
      <c r="AS12" s="31" t="s">
        <v>32</v>
      </c>
      <c r="AT12" s="31" t="s">
        <v>32</v>
      </c>
      <c r="AU12" s="31" t="s">
        <v>31</v>
      </c>
      <c r="AV12" s="31" t="s">
        <v>31</v>
      </c>
      <c r="AW12" s="31" t="s">
        <v>31</v>
      </c>
      <c r="AX12" s="30" t="s">
        <v>31</v>
      </c>
      <c r="AY12" s="30" t="s">
        <v>31</v>
      </c>
      <c r="AZ12" s="30" t="s">
        <v>31</v>
      </c>
      <c r="BA12" s="30" t="s">
        <v>31</v>
      </c>
    </row>
    <row r="13" spans="1:53" ht="12.75">
      <c r="A13" s="16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2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R13" s="33"/>
      <c r="AS13" s="33"/>
      <c r="AT13" s="33"/>
      <c r="AU13" s="33"/>
      <c r="AV13" s="33"/>
      <c r="AW13" s="33"/>
      <c r="AX13" s="32"/>
      <c r="AY13" s="32"/>
      <c r="AZ13" s="32"/>
      <c r="BA13" s="32"/>
    </row>
    <row r="14" spans="1:53" s="33" customFormat="1" ht="6.75" customHeight="1">
      <c r="A14" s="16"/>
      <c r="O14" s="32"/>
      <c r="AP14" s="93"/>
      <c r="AQ14" s="16"/>
      <c r="AX14" s="32"/>
      <c r="AY14" s="32"/>
      <c r="AZ14" s="32"/>
      <c r="BA14" s="32"/>
    </row>
    <row r="15" spans="1:54" ht="12.75">
      <c r="A15" s="309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264"/>
      <c r="P15" s="133"/>
      <c r="Q15" s="133"/>
      <c r="R15" s="310" t="s">
        <v>187</v>
      </c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 t="s">
        <v>188</v>
      </c>
      <c r="AF15" s="310"/>
      <c r="AG15" s="310"/>
      <c r="AH15" s="310"/>
      <c r="AI15" s="310"/>
      <c r="AJ15" s="310"/>
      <c r="AK15" s="310"/>
      <c r="AL15" s="310"/>
      <c r="AM15" s="310"/>
      <c r="AN15" s="310"/>
      <c r="AO15" s="310"/>
      <c r="AP15" s="310"/>
      <c r="AQ15" s="310"/>
      <c r="AR15" s="133"/>
      <c r="AS15" s="133"/>
      <c r="AT15" s="133"/>
      <c r="AU15" s="133"/>
      <c r="AV15" s="133"/>
      <c r="AW15" s="133"/>
      <c r="AX15" s="264"/>
      <c r="AY15" s="264"/>
      <c r="AZ15" s="264"/>
      <c r="BA15" s="264"/>
      <c r="BB15" s="133"/>
    </row>
    <row r="16" spans="1:54" ht="7.5" customHeight="1">
      <c r="A16" s="309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264"/>
      <c r="P16" s="133"/>
      <c r="Q16" s="133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33"/>
      <c r="AS16" s="133"/>
      <c r="AT16" s="133"/>
      <c r="AU16" s="133"/>
      <c r="AV16" s="133"/>
      <c r="AW16" s="133"/>
      <c r="AX16" s="264"/>
      <c r="AY16" s="264"/>
      <c r="AZ16" s="264"/>
      <c r="BA16" s="264"/>
      <c r="BB16" s="133"/>
    </row>
    <row r="17" spans="1:54" ht="12.75">
      <c r="A17" s="310" t="s">
        <v>35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133"/>
    </row>
    <row r="18" spans="1:53" ht="7.5" customHeight="1">
      <c r="A18" s="36"/>
      <c r="B18" s="38"/>
      <c r="C18" s="38"/>
      <c r="D18" s="38"/>
      <c r="E18" s="133"/>
      <c r="F18" s="133"/>
      <c r="G18" s="133"/>
      <c r="H18" s="133"/>
      <c r="I18" s="133"/>
      <c r="J18" s="133"/>
      <c r="K18" s="133"/>
      <c r="L18" s="133"/>
      <c r="M18" s="38"/>
      <c r="N18" s="38"/>
      <c r="O18" s="37"/>
      <c r="P18" s="38"/>
      <c r="Q18" s="38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1"/>
      <c r="AK18" s="311"/>
      <c r="AL18" s="311"/>
      <c r="AM18" s="311"/>
      <c r="AN18" s="311"/>
      <c r="AO18" s="311"/>
      <c r="AP18" s="311"/>
      <c r="AQ18" s="311"/>
      <c r="AR18" s="38"/>
      <c r="AS18" s="38"/>
      <c r="AT18" s="38"/>
      <c r="AU18" s="38"/>
      <c r="AV18" s="38"/>
      <c r="AW18" s="38"/>
      <c r="AX18" s="37"/>
      <c r="AY18" s="37"/>
      <c r="AZ18" s="37"/>
      <c r="BA18" s="37"/>
    </row>
    <row r="19" spans="1:53" s="33" customFormat="1" ht="12" customHeight="1">
      <c r="A19" s="312" t="s">
        <v>36</v>
      </c>
      <c r="B19" s="312" t="s">
        <v>37</v>
      </c>
      <c r="C19" s="312"/>
      <c r="D19" s="312"/>
      <c r="E19" s="42" t="s">
        <v>38</v>
      </c>
      <c r="F19" s="43"/>
      <c r="G19" s="43"/>
      <c r="H19" s="43"/>
      <c r="I19" s="43"/>
      <c r="J19" s="43"/>
      <c r="K19" s="43"/>
      <c r="L19" s="44"/>
      <c r="M19" s="45" t="s">
        <v>39</v>
      </c>
      <c r="N19" s="46"/>
      <c r="O19" s="214" t="s">
        <v>40</v>
      </c>
      <c r="P19" s="48" t="s">
        <v>41</v>
      </c>
      <c r="Q19" s="49"/>
      <c r="R19" s="60" t="s">
        <v>42</v>
      </c>
      <c r="S19" s="60"/>
      <c r="T19" s="24" t="s">
        <v>189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 t="s">
        <v>190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48" t="s">
        <v>45</v>
      </c>
      <c r="AQ19" s="50"/>
      <c r="AR19" s="50"/>
      <c r="AS19" s="49"/>
      <c r="AT19" s="51" t="s">
        <v>46</v>
      </c>
      <c r="AU19" s="24"/>
      <c r="AV19" s="24"/>
      <c r="AW19" s="24"/>
      <c r="AX19" s="219" t="s">
        <v>47</v>
      </c>
      <c r="AY19" s="219"/>
      <c r="AZ19" s="219"/>
      <c r="BA19" s="219"/>
    </row>
    <row r="20" spans="1:53" s="33" customFormat="1" ht="12" customHeight="1">
      <c r="A20" s="312"/>
      <c r="B20" s="312"/>
      <c r="C20" s="312"/>
      <c r="D20" s="312"/>
      <c r="E20" s="53"/>
      <c r="F20" s="54"/>
      <c r="G20" s="54"/>
      <c r="H20" s="54"/>
      <c r="I20" s="54"/>
      <c r="J20" s="54"/>
      <c r="K20" s="54"/>
      <c r="L20" s="55"/>
      <c r="M20" s="313"/>
      <c r="N20" s="314"/>
      <c r="O20" s="214"/>
      <c r="P20" s="58"/>
      <c r="Q20" s="59"/>
      <c r="R20" s="47" t="s">
        <v>48</v>
      </c>
      <c r="S20" s="47" t="s">
        <v>49</v>
      </c>
      <c r="T20" s="47" t="s">
        <v>50</v>
      </c>
      <c r="U20" s="47" t="s">
        <v>51</v>
      </c>
      <c r="V20" s="24" t="s">
        <v>52</v>
      </c>
      <c r="W20" s="24"/>
      <c r="X20" s="24"/>
      <c r="Y20" s="24"/>
      <c r="Z20" s="47" t="s">
        <v>53</v>
      </c>
      <c r="AA20" s="47" t="s">
        <v>54</v>
      </c>
      <c r="AB20" s="45" t="s">
        <v>56</v>
      </c>
      <c r="AC20" s="61"/>
      <c r="AD20" s="46"/>
      <c r="AE20" s="47" t="s">
        <v>50</v>
      </c>
      <c r="AF20" s="47" t="s">
        <v>51</v>
      </c>
      <c r="AG20" s="60" t="s">
        <v>52</v>
      </c>
      <c r="AH20" s="60"/>
      <c r="AI20" s="60"/>
      <c r="AJ20" s="60"/>
      <c r="AK20" s="47" t="s">
        <v>53</v>
      </c>
      <c r="AL20" s="47" t="s">
        <v>54</v>
      </c>
      <c r="AM20" s="45" t="s">
        <v>56</v>
      </c>
      <c r="AN20" s="61"/>
      <c r="AO20" s="46"/>
      <c r="AP20" s="58"/>
      <c r="AQ20" s="62"/>
      <c r="AR20" s="62"/>
      <c r="AS20" s="59"/>
      <c r="AT20" s="24"/>
      <c r="AU20" s="24"/>
      <c r="AV20" s="24"/>
      <c r="AW20" s="24"/>
      <c r="AX20" s="219"/>
      <c r="AY20" s="219"/>
      <c r="AZ20" s="219"/>
      <c r="BA20" s="219"/>
    </row>
    <row r="21" spans="1:53" s="33" customFormat="1" ht="12" customHeight="1">
      <c r="A21" s="312"/>
      <c r="B21" s="312"/>
      <c r="C21" s="312"/>
      <c r="D21" s="312"/>
      <c r="E21" s="53"/>
      <c r="F21" s="54"/>
      <c r="G21" s="54"/>
      <c r="H21" s="54"/>
      <c r="I21" s="54"/>
      <c r="J21" s="54"/>
      <c r="K21" s="54"/>
      <c r="L21" s="55"/>
      <c r="M21" s="56"/>
      <c r="N21" s="57"/>
      <c r="O21" s="214"/>
      <c r="P21" s="64"/>
      <c r="Q21" s="65"/>
      <c r="R21" s="47"/>
      <c r="S21" s="47"/>
      <c r="T21" s="47"/>
      <c r="U21" s="47"/>
      <c r="V21" s="47" t="s">
        <v>59</v>
      </c>
      <c r="W21" s="24" t="s">
        <v>56</v>
      </c>
      <c r="X21" s="24"/>
      <c r="Y21" s="24"/>
      <c r="Z21" s="47"/>
      <c r="AA21" s="47"/>
      <c r="AB21" s="56"/>
      <c r="AC21" s="66"/>
      <c r="AD21" s="57"/>
      <c r="AE21" s="47"/>
      <c r="AF21" s="47"/>
      <c r="AG21" s="47" t="s">
        <v>59</v>
      </c>
      <c r="AH21" s="60" t="s">
        <v>56</v>
      </c>
      <c r="AI21" s="60"/>
      <c r="AJ21" s="60"/>
      <c r="AK21" s="47"/>
      <c r="AL21" s="47"/>
      <c r="AM21" s="56"/>
      <c r="AN21" s="66"/>
      <c r="AO21" s="57"/>
      <c r="AP21" s="64"/>
      <c r="AQ21" s="67"/>
      <c r="AR21" s="67"/>
      <c r="AS21" s="65"/>
      <c r="AT21" s="24"/>
      <c r="AU21" s="24"/>
      <c r="AV21" s="24"/>
      <c r="AW21" s="24"/>
      <c r="AX21" s="219"/>
      <c r="AY21" s="219"/>
      <c r="AZ21" s="219"/>
      <c r="BA21" s="219"/>
    </row>
    <row r="22" spans="1:53" s="33" customFormat="1" ht="12" customHeight="1">
      <c r="A22" s="312"/>
      <c r="B22" s="312"/>
      <c r="C22" s="312"/>
      <c r="D22" s="312"/>
      <c r="E22" s="53"/>
      <c r="F22" s="54"/>
      <c r="G22" s="54"/>
      <c r="H22" s="54"/>
      <c r="I22" s="54"/>
      <c r="J22" s="54"/>
      <c r="K22" s="54"/>
      <c r="L22" s="55"/>
      <c r="M22" s="47" t="s">
        <v>57</v>
      </c>
      <c r="N22" s="47" t="s">
        <v>58</v>
      </c>
      <c r="O22" s="214"/>
      <c r="P22" s="47" t="s">
        <v>61</v>
      </c>
      <c r="Q22" s="47" t="s">
        <v>62</v>
      </c>
      <c r="R22" s="47"/>
      <c r="S22" s="47"/>
      <c r="T22" s="47"/>
      <c r="U22" s="47"/>
      <c r="V22" s="47"/>
      <c r="W22" s="47" t="s">
        <v>63</v>
      </c>
      <c r="X22" s="69" t="s">
        <v>64</v>
      </c>
      <c r="Y22" s="47" t="s">
        <v>65</v>
      </c>
      <c r="Z22" s="47"/>
      <c r="AA22" s="47"/>
      <c r="AB22" s="47" t="s">
        <v>63</v>
      </c>
      <c r="AC22" s="69" t="s">
        <v>64</v>
      </c>
      <c r="AD22" s="47" t="s">
        <v>65</v>
      </c>
      <c r="AE22" s="47"/>
      <c r="AF22" s="47"/>
      <c r="AG22" s="47"/>
      <c r="AH22" s="47" t="s">
        <v>63</v>
      </c>
      <c r="AI22" s="69" t="s">
        <v>64</v>
      </c>
      <c r="AJ22" s="47" t="s">
        <v>65</v>
      </c>
      <c r="AK22" s="47"/>
      <c r="AL22" s="47"/>
      <c r="AM22" s="47" t="s">
        <v>63</v>
      </c>
      <c r="AN22" s="69" t="s">
        <v>64</v>
      </c>
      <c r="AO22" s="47" t="s">
        <v>65</v>
      </c>
      <c r="AP22" s="214" t="s">
        <v>67</v>
      </c>
      <c r="AQ22" s="47" t="s">
        <v>68</v>
      </c>
      <c r="AR22" s="47" t="s">
        <v>69</v>
      </c>
      <c r="AS22" s="47" t="s">
        <v>70</v>
      </c>
      <c r="AT22" s="24"/>
      <c r="AU22" s="24"/>
      <c r="AV22" s="24"/>
      <c r="AW22" s="24"/>
      <c r="AX22" s="219"/>
      <c r="AY22" s="219"/>
      <c r="AZ22" s="219"/>
      <c r="BA22" s="219"/>
    </row>
    <row r="23" spans="1:53" s="33" customFormat="1" ht="12.75" customHeight="1">
      <c r="A23" s="312"/>
      <c r="B23" s="312"/>
      <c r="C23" s="312"/>
      <c r="D23" s="312"/>
      <c r="E23" s="53"/>
      <c r="F23" s="54"/>
      <c r="G23" s="54"/>
      <c r="H23" s="54"/>
      <c r="I23" s="54"/>
      <c r="J23" s="54"/>
      <c r="K23" s="54"/>
      <c r="L23" s="55"/>
      <c r="M23" s="47"/>
      <c r="N23" s="47"/>
      <c r="O23" s="214"/>
      <c r="P23" s="47"/>
      <c r="Q23" s="47"/>
      <c r="R23" s="47"/>
      <c r="S23" s="47"/>
      <c r="T23" s="47"/>
      <c r="U23" s="47"/>
      <c r="V23" s="47"/>
      <c r="W23" s="47"/>
      <c r="X23" s="70"/>
      <c r="Y23" s="47"/>
      <c r="Z23" s="47"/>
      <c r="AA23" s="47"/>
      <c r="AB23" s="47"/>
      <c r="AC23" s="70"/>
      <c r="AD23" s="47"/>
      <c r="AE23" s="47"/>
      <c r="AF23" s="47"/>
      <c r="AG23" s="47"/>
      <c r="AH23" s="47"/>
      <c r="AI23" s="70"/>
      <c r="AJ23" s="47"/>
      <c r="AK23" s="47"/>
      <c r="AL23" s="47"/>
      <c r="AM23" s="47"/>
      <c r="AN23" s="70"/>
      <c r="AO23" s="47"/>
      <c r="AP23" s="214"/>
      <c r="AQ23" s="47"/>
      <c r="AR23" s="47"/>
      <c r="AS23" s="47"/>
      <c r="AT23" s="24"/>
      <c r="AU23" s="24"/>
      <c r="AV23" s="24"/>
      <c r="AW23" s="24"/>
      <c r="AX23" s="219"/>
      <c r="AY23" s="219"/>
      <c r="AZ23" s="219"/>
      <c r="BA23" s="219"/>
    </row>
    <row r="24" spans="1:53" s="33" customFormat="1" ht="12.75" customHeight="1">
      <c r="A24" s="312"/>
      <c r="B24" s="312"/>
      <c r="C24" s="312"/>
      <c r="D24" s="312"/>
      <c r="E24" s="53"/>
      <c r="F24" s="54"/>
      <c r="G24" s="54"/>
      <c r="H24" s="54"/>
      <c r="I24" s="54"/>
      <c r="J24" s="54"/>
      <c r="K24" s="54"/>
      <c r="L24" s="55"/>
      <c r="M24" s="47"/>
      <c r="N24" s="47"/>
      <c r="O24" s="214"/>
      <c r="P24" s="47"/>
      <c r="Q24" s="47"/>
      <c r="R24" s="47"/>
      <c r="S24" s="47"/>
      <c r="T24" s="47"/>
      <c r="U24" s="47"/>
      <c r="V24" s="47"/>
      <c r="W24" s="47"/>
      <c r="X24" s="70"/>
      <c r="Y24" s="47"/>
      <c r="Z24" s="47"/>
      <c r="AA24" s="47"/>
      <c r="AB24" s="47"/>
      <c r="AC24" s="70"/>
      <c r="AD24" s="47"/>
      <c r="AE24" s="47"/>
      <c r="AF24" s="47"/>
      <c r="AG24" s="47"/>
      <c r="AH24" s="47"/>
      <c r="AI24" s="70"/>
      <c r="AJ24" s="47"/>
      <c r="AK24" s="47"/>
      <c r="AL24" s="47"/>
      <c r="AM24" s="47"/>
      <c r="AN24" s="70"/>
      <c r="AO24" s="47"/>
      <c r="AP24" s="214"/>
      <c r="AQ24" s="47"/>
      <c r="AR24" s="47"/>
      <c r="AS24" s="47"/>
      <c r="AT24" s="24"/>
      <c r="AU24" s="24"/>
      <c r="AV24" s="24"/>
      <c r="AW24" s="24"/>
      <c r="AX24" s="219"/>
      <c r="AY24" s="219"/>
      <c r="AZ24" s="219"/>
      <c r="BA24" s="219"/>
    </row>
    <row r="25" spans="1:53" s="33" customFormat="1" ht="24" customHeight="1">
      <c r="A25" s="312"/>
      <c r="B25" s="312"/>
      <c r="C25" s="312"/>
      <c r="D25" s="312"/>
      <c r="E25" s="74"/>
      <c r="F25" s="75"/>
      <c r="G25" s="75"/>
      <c r="H25" s="75"/>
      <c r="I25" s="75"/>
      <c r="J25" s="75"/>
      <c r="K25" s="75"/>
      <c r="L25" s="76"/>
      <c r="M25" s="47"/>
      <c r="N25" s="47"/>
      <c r="O25" s="214"/>
      <c r="P25" s="47"/>
      <c r="Q25" s="47"/>
      <c r="R25" s="47"/>
      <c r="S25" s="47"/>
      <c r="T25" s="47"/>
      <c r="U25" s="47"/>
      <c r="V25" s="47"/>
      <c r="W25" s="47"/>
      <c r="X25" s="78"/>
      <c r="Y25" s="47"/>
      <c r="Z25" s="47"/>
      <c r="AA25" s="47"/>
      <c r="AB25" s="47"/>
      <c r="AC25" s="78"/>
      <c r="AD25" s="47"/>
      <c r="AE25" s="47"/>
      <c r="AF25" s="47"/>
      <c r="AG25" s="47"/>
      <c r="AH25" s="47"/>
      <c r="AI25" s="78"/>
      <c r="AJ25" s="47"/>
      <c r="AK25" s="47"/>
      <c r="AL25" s="47"/>
      <c r="AM25" s="47"/>
      <c r="AN25" s="78"/>
      <c r="AO25" s="47"/>
      <c r="AP25" s="214"/>
      <c r="AQ25" s="47"/>
      <c r="AR25" s="47"/>
      <c r="AS25" s="47"/>
      <c r="AT25" s="24"/>
      <c r="AU25" s="24"/>
      <c r="AV25" s="24"/>
      <c r="AW25" s="24"/>
      <c r="AX25" s="219"/>
      <c r="AY25" s="219"/>
      <c r="AZ25" s="219"/>
      <c r="BA25" s="219"/>
    </row>
    <row r="26" spans="1:53" ht="18" customHeight="1">
      <c r="A26" s="315" t="s">
        <v>71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7"/>
    </row>
    <row r="27" spans="1:53" s="93" customFormat="1" ht="35.25" customHeight="1">
      <c r="A27" s="26">
        <v>1</v>
      </c>
      <c r="B27" s="318" t="s">
        <v>191</v>
      </c>
      <c r="C27" s="318"/>
      <c r="D27" s="318"/>
      <c r="E27" s="90" t="s">
        <v>192</v>
      </c>
      <c r="F27" s="90"/>
      <c r="G27" s="90"/>
      <c r="H27" s="90"/>
      <c r="I27" s="90"/>
      <c r="J27" s="90"/>
      <c r="K27" s="90"/>
      <c r="L27" s="90"/>
      <c r="M27" s="91"/>
      <c r="N27" s="91"/>
      <c r="O27" s="84">
        <v>5</v>
      </c>
      <c r="P27" s="85"/>
      <c r="Q27" s="85"/>
      <c r="R27" s="92">
        <f>S27</f>
        <v>90</v>
      </c>
      <c r="S27" s="92">
        <f aca="true" t="shared" si="0" ref="S27:S33">U27+AF27</f>
        <v>90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>
        <v>3</v>
      </c>
      <c r="AF27" s="85">
        <f>AE27*30</f>
        <v>90</v>
      </c>
      <c r="AG27" s="85">
        <f>SUM(AH27,AI27,AJ27)</f>
        <v>32</v>
      </c>
      <c r="AH27" s="85">
        <f>AM27*16</f>
        <v>16</v>
      </c>
      <c r="AI27" s="85">
        <f>AN27*16</f>
        <v>16</v>
      </c>
      <c r="AJ27" s="85"/>
      <c r="AK27" s="85">
        <f>AF27-AG27</f>
        <v>58</v>
      </c>
      <c r="AL27" s="85">
        <f>AM27+AN27+AO27</f>
        <v>2</v>
      </c>
      <c r="AM27" s="85">
        <v>1</v>
      </c>
      <c r="AN27" s="85">
        <v>1</v>
      </c>
      <c r="AO27" s="85"/>
      <c r="AP27" s="85"/>
      <c r="AQ27" s="85">
        <v>6</v>
      </c>
      <c r="AR27" s="85"/>
      <c r="AS27" s="85"/>
      <c r="AT27" s="242" t="s">
        <v>144</v>
      </c>
      <c r="AU27" s="242"/>
      <c r="AV27" s="242"/>
      <c r="AW27" s="242"/>
      <c r="AX27" s="242" t="s">
        <v>193</v>
      </c>
      <c r="AY27" s="242"/>
      <c r="AZ27" s="242"/>
      <c r="BA27" s="242"/>
    </row>
    <row r="28" spans="1:53" s="93" customFormat="1" ht="33.75" customHeight="1">
      <c r="A28" s="26">
        <v>2</v>
      </c>
      <c r="B28" s="318" t="s">
        <v>194</v>
      </c>
      <c r="C28" s="318"/>
      <c r="D28" s="318"/>
      <c r="E28" s="90" t="s">
        <v>195</v>
      </c>
      <c r="F28" s="90"/>
      <c r="G28" s="90"/>
      <c r="H28" s="90"/>
      <c r="I28" s="90"/>
      <c r="J28" s="90"/>
      <c r="K28" s="90"/>
      <c r="L28" s="90"/>
      <c r="M28" s="91"/>
      <c r="N28" s="91"/>
      <c r="O28" s="84">
        <v>5</v>
      </c>
      <c r="P28" s="85"/>
      <c r="Q28" s="85"/>
      <c r="R28" s="92">
        <f>S28</f>
        <v>90</v>
      </c>
      <c r="S28" s="92">
        <f t="shared" si="0"/>
        <v>90</v>
      </c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>
        <v>3</v>
      </c>
      <c r="AF28" s="85">
        <f>AE28*30</f>
        <v>90</v>
      </c>
      <c r="AG28" s="85">
        <f>SUM(AH28,AI28,AJ28)</f>
        <v>32</v>
      </c>
      <c r="AH28" s="85">
        <f>AM28*16</f>
        <v>16</v>
      </c>
      <c r="AI28" s="85">
        <f>AN28*16</f>
        <v>16</v>
      </c>
      <c r="AJ28" s="85"/>
      <c r="AK28" s="85">
        <f>AF28-AG28</f>
        <v>58</v>
      </c>
      <c r="AL28" s="85">
        <f>AM28+AN28+AO28</f>
        <v>2</v>
      </c>
      <c r="AM28" s="85">
        <v>1</v>
      </c>
      <c r="AN28" s="85">
        <v>1</v>
      </c>
      <c r="AO28" s="85"/>
      <c r="AP28" s="85">
        <v>6</v>
      </c>
      <c r="AQ28" s="85"/>
      <c r="AR28" s="85"/>
      <c r="AS28" s="85"/>
      <c r="AT28" s="242" t="s">
        <v>144</v>
      </c>
      <c r="AU28" s="242"/>
      <c r="AV28" s="242"/>
      <c r="AW28" s="242"/>
      <c r="AX28" s="242" t="s">
        <v>196</v>
      </c>
      <c r="AY28" s="242"/>
      <c r="AZ28" s="242"/>
      <c r="BA28" s="242"/>
    </row>
    <row r="29" spans="1:53" s="93" customFormat="1" ht="24" customHeight="1">
      <c r="A29" s="26">
        <v>3</v>
      </c>
      <c r="B29" s="318" t="s">
        <v>197</v>
      </c>
      <c r="C29" s="318"/>
      <c r="D29" s="318"/>
      <c r="E29" s="90" t="s">
        <v>198</v>
      </c>
      <c r="F29" s="90"/>
      <c r="G29" s="90"/>
      <c r="H29" s="90"/>
      <c r="I29" s="90"/>
      <c r="J29" s="90"/>
      <c r="K29" s="90"/>
      <c r="L29" s="90"/>
      <c r="M29" s="91"/>
      <c r="N29" s="91"/>
      <c r="O29" s="84">
        <v>5</v>
      </c>
      <c r="P29" s="85"/>
      <c r="Q29" s="85"/>
      <c r="R29" s="92">
        <f>S29</f>
        <v>120</v>
      </c>
      <c r="S29" s="92">
        <f t="shared" si="0"/>
        <v>120</v>
      </c>
      <c r="T29" s="85">
        <v>4</v>
      </c>
      <c r="U29" s="85">
        <f>T29*30</f>
        <v>120</v>
      </c>
      <c r="V29" s="85">
        <f>SUM(W29,X29,Y29)</f>
        <v>64</v>
      </c>
      <c r="W29" s="85">
        <f>AB29*16</f>
        <v>32</v>
      </c>
      <c r="X29" s="85">
        <f>AC29*16</f>
        <v>32</v>
      </c>
      <c r="Y29" s="85"/>
      <c r="Z29" s="85">
        <f>U29-V29</f>
        <v>56</v>
      </c>
      <c r="AA29" s="85">
        <f>AB29+AC29+AD29</f>
        <v>4</v>
      </c>
      <c r="AB29" s="85">
        <v>2</v>
      </c>
      <c r="AC29" s="85">
        <v>2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>
        <v>5</v>
      </c>
      <c r="AQ29" s="85"/>
      <c r="AR29" s="85"/>
      <c r="AS29" s="85"/>
      <c r="AT29" s="242" t="s">
        <v>150</v>
      </c>
      <c r="AU29" s="242"/>
      <c r="AV29" s="242"/>
      <c r="AW29" s="242"/>
      <c r="AX29" s="88" t="s">
        <v>167</v>
      </c>
      <c r="AY29" s="88"/>
      <c r="AZ29" s="88"/>
      <c r="BA29" s="88"/>
    </row>
    <row r="30" spans="1:53" s="93" customFormat="1" ht="24" customHeight="1">
      <c r="A30" s="87">
        <v>4</v>
      </c>
      <c r="B30" s="319" t="s">
        <v>199</v>
      </c>
      <c r="C30" s="320"/>
      <c r="D30" s="321"/>
      <c r="E30" s="90" t="s">
        <v>200</v>
      </c>
      <c r="F30" s="90"/>
      <c r="G30" s="90"/>
      <c r="H30" s="90"/>
      <c r="I30" s="90"/>
      <c r="J30" s="90"/>
      <c r="K30" s="90"/>
      <c r="L30" s="90"/>
      <c r="M30" s="91"/>
      <c r="N30" s="91"/>
      <c r="O30" s="84">
        <v>5</v>
      </c>
      <c r="P30" s="85"/>
      <c r="Q30" s="85"/>
      <c r="R30" s="92"/>
      <c r="S30" s="92">
        <f t="shared" si="0"/>
        <v>60</v>
      </c>
      <c r="T30" s="85">
        <v>2</v>
      </c>
      <c r="U30" s="85">
        <f>T30*30</f>
        <v>60</v>
      </c>
      <c r="V30" s="85">
        <f>SUM(W30,X30,Y30)</f>
        <v>32</v>
      </c>
      <c r="W30" s="85">
        <v>16</v>
      </c>
      <c r="X30" s="85">
        <v>16</v>
      </c>
      <c r="Y30" s="85"/>
      <c r="Z30" s="85">
        <v>28</v>
      </c>
      <c r="AA30" s="85">
        <f>AB30+AC30+AD30</f>
        <v>2</v>
      </c>
      <c r="AB30" s="85">
        <v>1</v>
      </c>
      <c r="AC30" s="85">
        <v>1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322">
        <v>5</v>
      </c>
      <c r="AR30" s="85"/>
      <c r="AS30" s="85"/>
      <c r="AT30" s="242" t="s">
        <v>150</v>
      </c>
      <c r="AU30" s="242"/>
      <c r="AV30" s="242"/>
      <c r="AW30" s="242"/>
      <c r="AX30" s="88" t="s">
        <v>201</v>
      </c>
      <c r="AY30" s="88"/>
      <c r="AZ30" s="88"/>
      <c r="BA30" s="88"/>
    </row>
    <row r="31" spans="1:53" s="93" customFormat="1" ht="24" customHeight="1">
      <c r="A31" s="87">
        <v>4</v>
      </c>
      <c r="B31" s="319"/>
      <c r="C31" s="320"/>
      <c r="D31" s="321"/>
      <c r="E31" s="90" t="s">
        <v>200</v>
      </c>
      <c r="F31" s="90"/>
      <c r="G31" s="90"/>
      <c r="H31" s="90"/>
      <c r="I31" s="90"/>
      <c r="J31" s="90"/>
      <c r="K31" s="90"/>
      <c r="L31" s="90"/>
      <c r="M31" s="91"/>
      <c r="N31" s="91"/>
      <c r="O31" s="84">
        <v>5</v>
      </c>
      <c r="P31" s="85"/>
      <c r="Q31" s="85"/>
      <c r="R31" s="92"/>
      <c r="S31" s="92">
        <f t="shared" si="0"/>
        <v>60</v>
      </c>
      <c r="T31" s="85">
        <v>2</v>
      </c>
      <c r="U31" s="85">
        <f>T31*30</f>
        <v>60</v>
      </c>
      <c r="V31" s="85">
        <f>SUM(W31,X31,Y31)</f>
        <v>32</v>
      </c>
      <c r="W31" s="85">
        <v>16</v>
      </c>
      <c r="X31" s="85">
        <v>16</v>
      </c>
      <c r="Y31" s="85"/>
      <c r="Z31" s="85">
        <v>28</v>
      </c>
      <c r="AA31" s="85">
        <f>AB31+AC31+AD31</f>
        <v>2</v>
      </c>
      <c r="AB31" s="85">
        <v>1</v>
      </c>
      <c r="AC31" s="85">
        <v>1</v>
      </c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7"/>
      <c r="AR31" s="85"/>
      <c r="AS31" s="85"/>
      <c r="AT31" s="242" t="s">
        <v>150</v>
      </c>
      <c r="AU31" s="242"/>
      <c r="AV31" s="242"/>
      <c r="AW31" s="242"/>
      <c r="AX31" s="88" t="s">
        <v>167</v>
      </c>
      <c r="AY31" s="88"/>
      <c r="AZ31" s="88"/>
      <c r="BA31" s="88"/>
    </row>
    <row r="32" spans="1:53" s="93" customFormat="1" ht="24" customHeight="1">
      <c r="A32" s="87">
        <v>4</v>
      </c>
      <c r="B32" s="319"/>
      <c r="C32" s="320"/>
      <c r="D32" s="321"/>
      <c r="E32" s="100" t="s">
        <v>200</v>
      </c>
      <c r="F32" s="101"/>
      <c r="G32" s="101"/>
      <c r="H32" s="101"/>
      <c r="I32" s="101"/>
      <c r="J32" s="101"/>
      <c r="K32" s="101"/>
      <c r="L32" s="102"/>
      <c r="M32" s="91"/>
      <c r="N32" s="91"/>
      <c r="O32" s="84">
        <v>5</v>
      </c>
      <c r="P32" s="85"/>
      <c r="Q32" s="85"/>
      <c r="R32" s="92">
        <v>210</v>
      </c>
      <c r="S32" s="92">
        <f t="shared" si="0"/>
        <v>90</v>
      </c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>
        <v>3</v>
      </c>
      <c r="AF32" s="85">
        <f>AE32*30</f>
        <v>90</v>
      </c>
      <c r="AG32" s="85">
        <f>SUM(AH32,AI32,AJ32)</f>
        <v>64</v>
      </c>
      <c r="AH32" s="85">
        <f>AM32*16</f>
        <v>32</v>
      </c>
      <c r="AI32" s="85">
        <f>AN32*16</f>
        <v>32</v>
      </c>
      <c r="AJ32" s="85"/>
      <c r="AK32" s="85">
        <f>AF32-AG32</f>
        <v>26</v>
      </c>
      <c r="AL32" s="85">
        <f>AM32+AN32+AO32</f>
        <v>4</v>
      </c>
      <c r="AM32" s="85">
        <v>2</v>
      </c>
      <c r="AN32" s="85">
        <v>2</v>
      </c>
      <c r="AO32" s="85"/>
      <c r="AP32" s="85">
        <v>6</v>
      </c>
      <c r="AQ32" s="85"/>
      <c r="AR32" s="85"/>
      <c r="AS32" s="85"/>
      <c r="AT32" s="323" t="s">
        <v>150</v>
      </c>
      <c r="AU32" s="324"/>
      <c r="AV32" s="324"/>
      <c r="AW32" s="325"/>
      <c r="AX32" s="103" t="s">
        <v>151</v>
      </c>
      <c r="AY32" s="104"/>
      <c r="AZ32" s="104"/>
      <c r="BA32" s="105"/>
    </row>
    <row r="33" spans="1:53" s="93" customFormat="1" ht="24" customHeight="1">
      <c r="A33" s="26">
        <v>5</v>
      </c>
      <c r="B33" s="318" t="s">
        <v>202</v>
      </c>
      <c r="C33" s="318"/>
      <c r="D33" s="318"/>
      <c r="E33" s="90" t="s">
        <v>203</v>
      </c>
      <c r="F33" s="90"/>
      <c r="G33" s="90"/>
      <c r="H33" s="90"/>
      <c r="I33" s="90"/>
      <c r="J33" s="90"/>
      <c r="K33" s="90"/>
      <c r="L33" s="90"/>
      <c r="M33" s="91"/>
      <c r="N33" s="91"/>
      <c r="O33" s="84">
        <v>5</v>
      </c>
      <c r="P33" s="85"/>
      <c r="Q33" s="85"/>
      <c r="R33" s="92">
        <f>S33</f>
        <v>105</v>
      </c>
      <c r="S33" s="92">
        <f t="shared" si="0"/>
        <v>105</v>
      </c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>
        <v>3.5</v>
      </c>
      <c r="AF33" s="85">
        <f>AE33*30</f>
        <v>105</v>
      </c>
      <c r="AG33" s="85">
        <f>SUM(AH33,AI33,AJ33)</f>
        <v>48</v>
      </c>
      <c r="AH33" s="85">
        <f>AM33*16</f>
        <v>32</v>
      </c>
      <c r="AI33" s="85">
        <f>AN33*16</f>
        <v>16</v>
      </c>
      <c r="AJ33" s="85"/>
      <c r="AK33" s="85">
        <f>AF33-AG33</f>
        <v>57</v>
      </c>
      <c r="AL33" s="85">
        <f>AM33+AN33+AO33</f>
        <v>3</v>
      </c>
      <c r="AM33" s="85">
        <v>2</v>
      </c>
      <c r="AN33" s="85">
        <v>1</v>
      </c>
      <c r="AO33" s="85"/>
      <c r="AP33" s="85">
        <v>6</v>
      </c>
      <c r="AQ33" s="85"/>
      <c r="AR33" s="85"/>
      <c r="AS33" s="85"/>
      <c r="AT33" s="242" t="s">
        <v>150</v>
      </c>
      <c r="AU33" s="242"/>
      <c r="AV33" s="242"/>
      <c r="AW33" s="242"/>
      <c r="AX33" s="242" t="s">
        <v>151</v>
      </c>
      <c r="AY33" s="242"/>
      <c r="AZ33" s="242"/>
      <c r="BA33" s="242"/>
    </row>
    <row r="34" spans="1:53" s="93" customFormat="1" ht="12.75">
      <c r="A34" s="79" t="s">
        <v>204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1"/>
    </row>
    <row r="35" spans="1:53" s="93" customFormat="1" ht="24" customHeight="1">
      <c r="A35" s="26">
        <v>1</v>
      </c>
      <c r="B35" s="82" t="s">
        <v>205</v>
      </c>
      <c r="C35" s="82"/>
      <c r="D35" s="82"/>
      <c r="E35" s="90" t="s">
        <v>206</v>
      </c>
      <c r="F35" s="90"/>
      <c r="G35" s="90"/>
      <c r="H35" s="90"/>
      <c r="I35" s="90"/>
      <c r="J35" s="90"/>
      <c r="K35" s="90"/>
      <c r="L35" s="90"/>
      <c r="M35" s="91"/>
      <c r="N35" s="91"/>
      <c r="O35" s="84">
        <v>5</v>
      </c>
      <c r="P35" s="85">
        <v>1</v>
      </c>
      <c r="Q35" s="85"/>
      <c r="R35" s="92">
        <f>S35</f>
        <v>105</v>
      </c>
      <c r="S35" s="92">
        <f>U35+AF35</f>
        <v>105</v>
      </c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>
        <v>3.5</v>
      </c>
      <c r="AF35" s="85">
        <f>AE35*30</f>
        <v>105</v>
      </c>
      <c r="AG35" s="85">
        <f>SUM(AH35,AI35,AJ35)</f>
        <v>32</v>
      </c>
      <c r="AH35" s="85">
        <f>AM35*16</f>
        <v>32</v>
      </c>
      <c r="AI35" s="85"/>
      <c r="AJ35" s="85"/>
      <c r="AK35" s="85">
        <v>41</v>
      </c>
      <c r="AL35" s="85">
        <f>AM35+AN35+AO35</f>
        <v>2</v>
      </c>
      <c r="AM35" s="85">
        <v>2</v>
      </c>
      <c r="AN35" s="85"/>
      <c r="AO35" s="85"/>
      <c r="AP35" s="85">
        <v>6</v>
      </c>
      <c r="AQ35" s="85"/>
      <c r="AR35" s="85"/>
      <c r="AS35" s="85"/>
      <c r="AT35" s="88"/>
      <c r="AU35" s="88"/>
      <c r="AV35" s="88"/>
      <c r="AW35" s="88"/>
      <c r="AX35" s="242" t="s">
        <v>154</v>
      </c>
      <c r="AY35" s="242"/>
      <c r="AZ35" s="242"/>
      <c r="BA35" s="242"/>
    </row>
    <row r="36" spans="1:53" s="93" customFormat="1" ht="18" customHeight="1">
      <c r="A36" s="26">
        <v>1</v>
      </c>
      <c r="B36" s="82" t="s">
        <v>205</v>
      </c>
      <c r="C36" s="82"/>
      <c r="D36" s="82"/>
      <c r="E36" s="90" t="s">
        <v>206</v>
      </c>
      <c r="F36" s="90"/>
      <c r="G36" s="90"/>
      <c r="H36" s="90"/>
      <c r="I36" s="90"/>
      <c r="J36" s="90"/>
      <c r="K36" s="90"/>
      <c r="L36" s="90"/>
      <c r="M36" s="91"/>
      <c r="N36" s="91"/>
      <c r="O36" s="84">
        <v>5</v>
      </c>
      <c r="P36" s="85"/>
      <c r="Q36" s="85">
        <v>1</v>
      </c>
      <c r="R36" s="92"/>
      <c r="S36" s="92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>
        <f>SUM(AH36,AI36,AJ36)</f>
        <v>32</v>
      </c>
      <c r="AH36" s="85"/>
      <c r="AI36" s="85"/>
      <c r="AJ36" s="85">
        <f>AO36*16</f>
        <v>32</v>
      </c>
      <c r="AK36" s="85"/>
      <c r="AL36" s="85">
        <f>AM36+AN36+AO36</f>
        <v>2</v>
      </c>
      <c r="AM36" s="85"/>
      <c r="AN36" s="85"/>
      <c r="AO36" s="85">
        <v>2</v>
      </c>
      <c r="AP36" s="85"/>
      <c r="AQ36" s="85"/>
      <c r="AR36" s="85"/>
      <c r="AS36" s="85"/>
      <c r="AT36" s="88"/>
      <c r="AU36" s="88"/>
      <c r="AV36" s="88"/>
      <c r="AW36" s="88"/>
      <c r="AX36" s="88" t="s">
        <v>167</v>
      </c>
      <c r="AY36" s="88"/>
      <c r="AZ36" s="88"/>
      <c r="BA36" s="88"/>
    </row>
    <row r="37" spans="1:53" s="93" customFormat="1" ht="15" customHeight="1">
      <c r="A37" s="26">
        <v>2</v>
      </c>
      <c r="B37" s="82" t="s">
        <v>207</v>
      </c>
      <c r="C37" s="82"/>
      <c r="D37" s="82"/>
      <c r="E37" s="90" t="s">
        <v>208</v>
      </c>
      <c r="F37" s="90"/>
      <c r="G37" s="90"/>
      <c r="H37" s="90"/>
      <c r="I37" s="90"/>
      <c r="J37" s="90"/>
      <c r="K37" s="90"/>
      <c r="L37" s="90"/>
      <c r="M37" s="91"/>
      <c r="N37" s="91"/>
      <c r="O37" s="84">
        <v>5</v>
      </c>
      <c r="P37" s="85"/>
      <c r="Q37" s="85">
        <v>1</v>
      </c>
      <c r="R37" s="92">
        <f>S37</f>
        <v>180</v>
      </c>
      <c r="S37" s="92">
        <f>U37+AF37</f>
        <v>180</v>
      </c>
      <c r="T37" s="85">
        <v>6</v>
      </c>
      <c r="U37" s="85">
        <f>T37*30</f>
        <v>180</v>
      </c>
      <c r="V37" s="85">
        <f>SUM(W37,X37,Y37)</f>
        <v>96</v>
      </c>
      <c r="W37" s="85">
        <f>AB37*16</f>
        <v>64</v>
      </c>
      <c r="X37" s="85"/>
      <c r="Y37" s="85">
        <f>AD37*16</f>
        <v>32</v>
      </c>
      <c r="Z37" s="85">
        <f>U37-V37</f>
        <v>84</v>
      </c>
      <c r="AA37" s="85">
        <f>AB37+AC37+AD37</f>
        <v>6</v>
      </c>
      <c r="AB37" s="85">
        <v>4</v>
      </c>
      <c r="AC37" s="85"/>
      <c r="AD37" s="85">
        <v>2</v>
      </c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>
        <v>5</v>
      </c>
      <c r="AQ37" s="85"/>
      <c r="AR37" s="85"/>
      <c r="AS37" s="85"/>
      <c r="AT37" s="88"/>
      <c r="AU37" s="88"/>
      <c r="AV37" s="88"/>
      <c r="AW37" s="88"/>
      <c r="AX37" s="88" t="s">
        <v>167</v>
      </c>
      <c r="AY37" s="88"/>
      <c r="AZ37" s="88"/>
      <c r="BA37" s="88"/>
    </row>
    <row r="38" spans="1:53" s="93" customFormat="1" ht="24.75" customHeight="1">
      <c r="A38" s="26">
        <v>3</v>
      </c>
      <c r="B38" s="82" t="s">
        <v>209</v>
      </c>
      <c r="C38" s="82"/>
      <c r="D38" s="82"/>
      <c r="E38" s="90" t="s">
        <v>210</v>
      </c>
      <c r="F38" s="90"/>
      <c r="G38" s="90"/>
      <c r="H38" s="90"/>
      <c r="I38" s="90"/>
      <c r="J38" s="90"/>
      <c r="K38" s="90"/>
      <c r="L38" s="90"/>
      <c r="M38" s="91"/>
      <c r="N38" s="91"/>
      <c r="O38" s="84">
        <v>5</v>
      </c>
      <c r="P38" s="85"/>
      <c r="Q38" s="85">
        <v>1</v>
      </c>
      <c r="R38" s="92">
        <f>S38</f>
        <v>105</v>
      </c>
      <c r="S38" s="92">
        <f>U38+AF38</f>
        <v>105</v>
      </c>
      <c r="T38" s="85">
        <v>3.5</v>
      </c>
      <c r="U38" s="85">
        <f>T38*30</f>
        <v>105</v>
      </c>
      <c r="V38" s="85">
        <f>SUM(W38,X38,Y38)</f>
        <v>96</v>
      </c>
      <c r="W38" s="85">
        <f>AB38*16</f>
        <v>32</v>
      </c>
      <c r="X38" s="85"/>
      <c r="Y38" s="85">
        <f>AD38*16</f>
        <v>64</v>
      </c>
      <c r="Z38" s="85">
        <f>U38-V38</f>
        <v>9</v>
      </c>
      <c r="AA38" s="85">
        <f>AB38+AC38+AD38</f>
        <v>6</v>
      </c>
      <c r="AB38" s="85">
        <v>2</v>
      </c>
      <c r="AC38" s="85"/>
      <c r="AD38" s="85">
        <v>4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>
        <v>5</v>
      </c>
      <c r="AQ38" s="85"/>
      <c r="AR38" s="85"/>
      <c r="AS38" s="85"/>
      <c r="AT38" s="88"/>
      <c r="AU38" s="88"/>
      <c r="AV38" s="88"/>
      <c r="AW38" s="88"/>
      <c r="AX38" s="88" t="s">
        <v>167</v>
      </c>
      <c r="AY38" s="88"/>
      <c r="AZ38" s="88"/>
      <c r="BA38" s="88"/>
    </row>
    <row r="39" spans="1:53" s="89" customFormat="1" ht="15" customHeight="1">
      <c r="A39" s="26">
        <v>4</v>
      </c>
      <c r="B39" s="82" t="s">
        <v>211</v>
      </c>
      <c r="C39" s="82"/>
      <c r="D39" s="82"/>
      <c r="E39" s="243" t="s">
        <v>212</v>
      </c>
      <c r="F39" s="243"/>
      <c r="G39" s="243"/>
      <c r="H39" s="243"/>
      <c r="I39" s="243"/>
      <c r="J39" s="243"/>
      <c r="K39" s="243"/>
      <c r="L39" s="243"/>
      <c r="M39" s="26"/>
      <c r="N39" s="26"/>
      <c r="O39" s="84">
        <v>5</v>
      </c>
      <c r="P39" s="85"/>
      <c r="Q39" s="85">
        <v>1</v>
      </c>
      <c r="R39" s="92">
        <f>S39</f>
        <v>105</v>
      </c>
      <c r="S39" s="92">
        <f>U39+AF39</f>
        <v>105</v>
      </c>
      <c r="T39" s="85">
        <v>3.5</v>
      </c>
      <c r="U39" s="85">
        <f>T39*30</f>
        <v>105</v>
      </c>
      <c r="V39" s="85">
        <f>SUM(W39,X39,Y39)</f>
        <v>64</v>
      </c>
      <c r="W39" s="85">
        <f>AB39*16</f>
        <v>32</v>
      </c>
      <c r="X39" s="85"/>
      <c r="Y39" s="85">
        <f>AD39*16</f>
        <v>32</v>
      </c>
      <c r="Z39" s="85">
        <f>U39-V39</f>
        <v>41</v>
      </c>
      <c r="AA39" s="85">
        <f>AB39+AC39+AD39</f>
        <v>4</v>
      </c>
      <c r="AB39" s="85">
        <v>2</v>
      </c>
      <c r="AC39" s="85"/>
      <c r="AD39" s="85">
        <v>2</v>
      </c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4">
        <v>5</v>
      </c>
      <c r="AQ39" s="85"/>
      <c r="AR39" s="85"/>
      <c r="AS39" s="85"/>
      <c r="AT39" s="242"/>
      <c r="AU39" s="242"/>
      <c r="AV39" s="242"/>
      <c r="AW39" s="242"/>
      <c r="AX39" s="88" t="s">
        <v>167</v>
      </c>
      <c r="AY39" s="88"/>
      <c r="AZ39" s="88"/>
      <c r="BA39" s="88"/>
    </row>
    <row r="40" spans="1:53" s="89" customFormat="1" ht="15.75" customHeight="1">
      <c r="A40" s="26"/>
      <c r="B40" s="326" t="s">
        <v>174</v>
      </c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</row>
    <row r="41" spans="1:53" s="4" customFormat="1" ht="13.5" customHeight="1">
      <c r="A41" s="327" t="s">
        <v>213</v>
      </c>
      <c r="B41" s="327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  <c r="W41" s="327"/>
      <c r="X41" s="327"/>
      <c r="Y41" s="327"/>
      <c r="Z41" s="327"/>
      <c r="AA41" s="327"/>
      <c r="AB41" s="327"/>
      <c r="AC41" s="327"/>
      <c r="AD41" s="327"/>
      <c r="AE41" s="327"/>
      <c r="AF41" s="327"/>
      <c r="AG41" s="327"/>
      <c r="AH41" s="327"/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</row>
    <row r="42" spans="1:53" s="4" customFormat="1" ht="22.5" customHeight="1">
      <c r="A42" s="85">
        <v>1</v>
      </c>
      <c r="B42" s="82" t="s">
        <v>214</v>
      </c>
      <c r="C42" s="82"/>
      <c r="D42" s="82"/>
      <c r="E42" s="90" t="s">
        <v>175</v>
      </c>
      <c r="F42" s="90"/>
      <c r="G42" s="90"/>
      <c r="H42" s="90"/>
      <c r="I42" s="90"/>
      <c r="J42" s="90"/>
      <c r="K42" s="90"/>
      <c r="L42" s="90"/>
      <c r="M42" s="328"/>
      <c r="N42" s="328"/>
      <c r="O42" s="329">
        <v>5</v>
      </c>
      <c r="P42" s="329"/>
      <c r="Q42" s="330"/>
      <c r="R42" s="92">
        <v>360</v>
      </c>
      <c r="S42" s="92">
        <f>U42+AF42</f>
        <v>180</v>
      </c>
      <c r="T42" s="85">
        <v>3</v>
      </c>
      <c r="U42" s="85">
        <f>T42*30</f>
        <v>90</v>
      </c>
      <c r="V42" s="85">
        <f>SUM(W42,X42,Y42)</f>
        <v>32</v>
      </c>
      <c r="W42" s="85">
        <f>AB42*16</f>
        <v>16</v>
      </c>
      <c r="X42" s="85">
        <f>AC42*16</f>
        <v>16</v>
      </c>
      <c r="Y42" s="85"/>
      <c r="Z42" s="85">
        <f>U42-V42</f>
        <v>58</v>
      </c>
      <c r="AA42" s="85">
        <f>AB42+AC42+AD42</f>
        <v>2</v>
      </c>
      <c r="AB42" s="85">
        <v>1</v>
      </c>
      <c r="AC42" s="85">
        <v>1</v>
      </c>
      <c r="AD42" s="328"/>
      <c r="AE42" s="85">
        <v>3</v>
      </c>
      <c r="AF42" s="85">
        <f>AE42*30</f>
        <v>90</v>
      </c>
      <c r="AG42" s="85">
        <f>SUM(AH42,AI42,AJ42)</f>
        <v>32</v>
      </c>
      <c r="AH42" s="85">
        <f>AM42*16</f>
        <v>16</v>
      </c>
      <c r="AI42" s="85">
        <f>AN42*16</f>
        <v>16</v>
      </c>
      <c r="AJ42" s="85"/>
      <c r="AK42" s="85">
        <f>AF42-AG42</f>
        <v>58</v>
      </c>
      <c r="AL42" s="85">
        <f>AM42+AN42+AO42</f>
        <v>2</v>
      </c>
      <c r="AM42" s="85">
        <v>1</v>
      </c>
      <c r="AN42" s="85">
        <v>1</v>
      </c>
      <c r="AO42" s="330"/>
      <c r="AP42" s="330"/>
      <c r="AQ42" s="329" t="s">
        <v>215</v>
      </c>
      <c r="AR42" s="328"/>
      <c r="AS42" s="328"/>
      <c r="AT42" s="242"/>
      <c r="AU42" s="242"/>
      <c r="AV42" s="242"/>
      <c r="AW42" s="242"/>
      <c r="AX42" s="331"/>
      <c r="AY42" s="331"/>
      <c r="AZ42" s="331"/>
      <c r="BA42" s="331"/>
    </row>
    <row r="43" spans="1:53" s="4" customFormat="1" ht="16.5" customHeight="1">
      <c r="A43" s="332" t="s">
        <v>216</v>
      </c>
      <c r="B43" s="333"/>
      <c r="C43" s="333"/>
      <c r="D43" s="333"/>
      <c r="E43" s="333"/>
      <c r="F43" s="333"/>
      <c r="G43" s="333"/>
      <c r="H43" s="333"/>
      <c r="I43" s="333"/>
      <c r="J43" s="333"/>
      <c r="K43" s="333"/>
      <c r="L43" s="333"/>
      <c r="M43" s="333"/>
      <c r="N43" s="333"/>
      <c r="O43" s="333"/>
      <c r="P43" s="333"/>
      <c r="Q43" s="333"/>
      <c r="R43" s="333"/>
      <c r="S43" s="333"/>
      <c r="T43" s="333"/>
      <c r="U43" s="333"/>
      <c r="V43" s="333"/>
      <c r="W43" s="333"/>
      <c r="X43" s="333"/>
      <c r="Y43" s="333"/>
      <c r="Z43" s="333"/>
      <c r="AA43" s="333"/>
      <c r="AB43" s="333"/>
      <c r="AC43" s="333"/>
      <c r="AD43" s="333"/>
      <c r="AE43" s="333"/>
      <c r="AF43" s="333"/>
      <c r="AG43" s="333"/>
      <c r="AH43" s="333"/>
      <c r="AI43" s="333"/>
      <c r="AJ43" s="333"/>
      <c r="AK43" s="333"/>
      <c r="AL43" s="333"/>
      <c r="AM43" s="333"/>
      <c r="AN43" s="333"/>
      <c r="AO43" s="333"/>
      <c r="AP43" s="333"/>
      <c r="AQ43" s="333"/>
      <c r="AR43" s="333"/>
      <c r="AS43" s="333"/>
      <c r="AT43" s="333"/>
      <c r="AU43" s="333"/>
      <c r="AV43" s="333"/>
      <c r="AW43" s="333"/>
      <c r="AX43" s="333"/>
      <c r="AY43" s="333"/>
      <c r="AZ43" s="333"/>
      <c r="BA43" s="334"/>
    </row>
    <row r="44" spans="1:53" s="4" customFormat="1" ht="24.75" customHeight="1">
      <c r="A44" s="26">
        <v>1</v>
      </c>
      <c r="B44" s="335" t="s">
        <v>209</v>
      </c>
      <c r="C44" s="335"/>
      <c r="D44" s="335"/>
      <c r="E44" s="336" t="s">
        <v>217</v>
      </c>
      <c r="F44" s="336"/>
      <c r="G44" s="336"/>
      <c r="H44" s="336"/>
      <c r="I44" s="336"/>
      <c r="J44" s="336"/>
      <c r="K44" s="336"/>
      <c r="L44" s="336"/>
      <c r="M44" s="246"/>
      <c r="N44" s="246"/>
      <c r="O44" s="84">
        <v>5</v>
      </c>
      <c r="P44" s="85"/>
      <c r="Q44" s="85"/>
      <c r="R44" s="92">
        <f>S44</f>
        <v>90</v>
      </c>
      <c r="S44" s="92">
        <f>U44+AF44</f>
        <v>90</v>
      </c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>
        <v>3</v>
      </c>
      <c r="AF44" s="85">
        <f>AE44*30</f>
        <v>90</v>
      </c>
      <c r="AG44" s="85">
        <f>SUM(AH44,AI44,AJ44)</f>
        <v>48</v>
      </c>
      <c r="AH44" s="85">
        <f>AM44*16</f>
        <v>32</v>
      </c>
      <c r="AI44" s="85">
        <v>16</v>
      </c>
      <c r="AJ44" s="85"/>
      <c r="AK44" s="85">
        <f>AF44-AG44</f>
        <v>42</v>
      </c>
      <c r="AL44" s="85">
        <f>AM44+AN44+AO44</f>
        <v>3</v>
      </c>
      <c r="AM44" s="85">
        <v>2</v>
      </c>
      <c r="AN44" s="85">
        <v>1</v>
      </c>
      <c r="AO44" s="85"/>
      <c r="AP44" s="85"/>
      <c r="AQ44" s="85">
        <v>6</v>
      </c>
      <c r="AR44" s="245"/>
      <c r="AS44" s="245"/>
      <c r="AT44" s="242"/>
      <c r="AU44" s="242"/>
      <c r="AV44" s="242"/>
      <c r="AW44" s="242"/>
      <c r="AX44" s="242" t="s">
        <v>154</v>
      </c>
      <c r="AY44" s="242"/>
      <c r="AZ44" s="242"/>
      <c r="BA44" s="242"/>
    </row>
    <row r="45" spans="1:53" s="4" customFormat="1" ht="24.75" customHeight="1">
      <c r="A45" s="26">
        <v>2</v>
      </c>
      <c r="B45" s="335" t="s">
        <v>218</v>
      </c>
      <c r="C45" s="335"/>
      <c r="D45" s="335"/>
      <c r="E45" s="90" t="s">
        <v>219</v>
      </c>
      <c r="F45" s="90"/>
      <c r="G45" s="90"/>
      <c r="H45" s="90"/>
      <c r="I45" s="90"/>
      <c r="J45" s="90"/>
      <c r="K45" s="90"/>
      <c r="L45" s="90"/>
      <c r="M45" s="246"/>
      <c r="N45" s="246"/>
      <c r="O45" s="84">
        <v>5</v>
      </c>
      <c r="P45" s="85"/>
      <c r="Q45" s="85">
        <v>1</v>
      </c>
      <c r="R45" s="92">
        <f>S45</f>
        <v>150</v>
      </c>
      <c r="S45" s="92">
        <f>U45+AF45</f>
        <v>150</v>
      </c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>
        <v>5</v>
      </c>
      <c r="AF45" s="85">
        <f>AE45*30</f>
        <v>150</v>
      </c>
      <c r="AG45" s="85">
        <f>SUM(AH45,AI45,AJ45)</f>
        <v>96</v>
      </c>
      <c r="AH45" s="85"/>
      <c r="AI45" s="85"/>
      <c r="AJ45" s="85">
        <f>AO45*16</f>
        <v>96</v>
      </c>
      <c r="AK45" s="85">
        <f>AF45-AG45</f>
        <v>54</v>
      </c>
      <c r="AL45" s="85">
        <f>AM45+AN45+AO45</f>
        <v>6</v>
      </c>
      <c r="AM45" s="85"/>
      <c r="AN45" s="85"/>
      <c r="AO45" s="85">
        <v>6</v>
      </c>
      <c r="AP45" s="85"/>
      <c r="AQ45" s="85">
        <v>6</v>
      </c>
      <c r="AR45" s="245"/>
      <c r="AS45" s="245"/>
      <c r="AT45" s="250"/>
      <c r="AU45" s="250"/>
      <c r="AV45" s="250"/>
      <c r="AW45" s="250"/>
      <c r="AX45" s="88" t="s">
        <v>167</v>
      </c>
      <c r="AY45" s="88"/>
      <c r="AZ45" s="88"/>
      <c r="BA45" s="88"/>
    </row>
    <row r="46" spans="1:53" s="4" customFormat="1" ht="21.75" customHeight="1">
      <c r="A46" s="337">
        <v>3</v>
      </c>
      <c r="B46" s="338" t="s">
        <v>220</v>
      </c>
      <c r="C46" s="338"/>
      <c r="D46" s="338"/>
      <c r="E46" s="252" t="s">
        <v>221</v>
      </c>
      <c r="F46" s="252"/>
      <c r="G46" s="252"/>
      <c r="H46" s="252"/>
      <c r="I46" s="252"/>
      <c r="J46" s="252"/>
      <c r="K46" s="252"/>
      <c r="L46" s="252"/>
      <c r="M46" s="339"/>
      <c r="N46" s="339"/>
      <c r="O46" s="340">
        <v>5</v>
      </c>
      <c r="P46" s="257">
        <v>1</v>
      </c>
      <c r="Q46" s="257"/>
      <c r="R46" s="256">
        <v>90</v>
      </c>
      <c r="S46" s="256">
        <f>U46+AF46</f>
        <v>90</v>
      </c>
      <c r="T46" s="341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257">
        <v>3</v>
      </c>
      <c r="AF46" s="257">
        <f>AE46*30</f>
        <v>90</v>
      </c>
      <c r="AG46" s="257"/>
      <c r="AH46" s="257"/>
      <c r="AI46" s="257"/>
      <c r="AJ46" s="257"/>
      <c r="AK46" s="257">
        <f>AF46</f>
        <v>90</v>
      </c>
      <c r="AL46" s="257"/>
      <c r="AM46" s="257"/>
      <c r="AN46" s="257"/>
      <c r="AO46" s="257"/>
      <c r="AP46" s="257"/>
      <c r="AQ46" s="257"/>
      <c r="AR46" s="341"/>
      <c r="AS46" s="257">
        <v>6</v>
      </c>
      <c r="AT46" s="342"/>
      <c r="AU46" s="342"/>
      <c r="AV46" s="342"/>
      <c r="AW46" s="342"/>
      <c r="AX46" s="343" t="s">
        <v>167</v>
      </c>
      <c r="AY46" s="343"/>
      <c r="AZ46" s="343"/>
      <c r="BA46" s="343"/>
    </row>
    <row r="47" spans="1:53" s="263" customFormat="1" ht="15.75" customHeight="1">
      <c r="A47" s="114"/>
      <c r="B47" s="115"/>
      <c r="C47" s="116"/>
      <c r="D47" s="117"/>
      <c r="E47" s="118" t="s">
        <v>111</v>
      </c>
      <c r="F47" s="119"/>
      <c r="G47" s="119"/>
      <c r="H47" s="119"/>
      <c r="I47" s="119"/>
      <c r="J47" s="119"/>
      <c r="K47" s="119"/>
      <c r="L47" s="120"/>
      <c r="M47" s="114"/>
      <c r="N47" s="121"/>
      <c r="O47" s="121"/>
      <c r="P47" s="121"/>
      <c r="Q47" s="121"/>
      <c r="R47" s="122"/>
      <c r="S47" s="122">
        <f aca="true" t="shared" si="1" ref="S47:AO47">SUM(S27:S46)</f>
        <v>1620</v>
      </c>
      <c r="T47" s="126">
        <f t="shared" si="1"/>
        <v>24</v>
      </c>
      <c r="U47" s="122">
        <f t="shared" si="1"/>
        <v>720</v>
      </c>
      <c r="V47" s="122">
        <f t="shared" si="1"/>
        <v>416</v>
      </c>
      <c r="W47" s="122">
        <f t="shared" si="1"/>
        <v>208</v>
      </c>
      <c r="X47" s="122">
        <f t="shared" si="1"/>
        <v>80</v>
      </c>
      <c r="Y47" s="122">
        <f t="shared" si="1"/>
        <v>128</v>
      </c>
      <c r="Z47" s="122">
        <f t="shared" si="1"/>
        <v>304</v>
      </c>
      <c r="AA47" s="122">
        <f t="shared" si="1"/>
        <v>26</v>
      </c>
      <c r="AB47" s="122">
        <f t="shared" si="1"/>
        <v>13</v>
      </c>
      <c r="AC47" s="122">
        <f t="shared" si="1"/>
        <v>5</v>
      </c>
      <c r="AD47" s="122">
        <f t="shared" si="1"/>
        <v>8</v>
      </c>
      <c r="AE47" s="126">
        <f t="shared" si="1"/>
        <v>30</v>
      </c>
      <c r="AF47" s="122">
        <f t="shared" si="1"/>
        <v>900</v>
      </c>
      <c r="AG47" s="122">
        <f t="shared" si="1"/>
        <v>416</v>
      </c>
      <c r="AH47" s="122">
        <f t="shared" si="1"/>
        <v>176</v>
      </c>
      <c r="AI47" s="122">
        <f t="shared" si="1"/>
        <v>112</v>
      </c>
      <c r="AJ47" s="122">
        <f t="shared" si="1"/>
        <v>128</v>
      </c>
      <c r="AK47" s="122">
        <f t="shared" si="1"/>
        <v>484</v>
      </c>
      <c r="AL47" s="122">
        <f t="shared" si="1"/>
        <v>26</v>
      </c>
      <c r="AM47" s="122">
        <f t="shared" si="1"/>
        <v>11</v>
      </c>
      <c r="AN47" s="122">
        <f t="shared" si="1"/>
        <v>7</v>
      </c>
      <c r="AO47" s="122">
        <f t="shared" si="1"/>
        <v>8</v>
      </c>
      <c r="AP47" s="127" t="s">
        <v>222</v>
      </c>
      <c r="AQ47" s="127" t="s">
        <v>176</v>
      </c>
      <c r="AR47" s="129"/>
      <c r="AS47" s="130">
        <v>1</v>
      </c>
      <c r="AT47" s="116"/>
      <c r="AU47" s="116"/>
      <c r="AV47" s="116"/>
      <c r="AW47" s="117"/>
      <c r="AX47" s="131"/>
      <c r="AY47" s="131"/>
      <c r="AZ47" s="131"/>
      <c r="BA47" s="132"/>
    </row>
    <row r="48" spans="3:53" ht="12.75">
      <c r="C48" s="8" t="s">
        <v>114</v>
      </c>
      <c r="AD48" s="133"/>
      <c r="AE48" s="134"/>
      <c r="AF48" s="134"/>
      <c r="AG48" s="134"/>
      <c r="AH48" s="134"/>
      <c r="AI48" s="134"/>
      <c r="AJ48" s="134"/>
      <c r="AK48" s="134"/>
      <c r="AL48" s="133"/>
      <c r="AM48" s="133"/>
      <c r="AN48" s="133"/>
      <c r="AO48" s="133"/>
      <c r="AP48" s="266"/>
      <c r="AQ48" s="309"/>
      <c r="AR48" s="133"/>
      <c r="AS48" s="133"/>
      <c r="AT48" s="133"/>
      <c r="AU48" s="133"/>
      <c r="AV48" s="135"/>
      <c r="AW48" s="135"/>
      <c r="AX48" s="267"/>
      <c r="AY48" s="267"/>
      <c r="AZ48" s="268"/>
      <c r="BA48" s="268"/>
    </row>
    <row r="49" spans="1:47" ht="10.5" customHeight="1">
      <c r="A49" s="137" t="s">
        <v>115</v>
      </c>
      <c r="B49" s="138"/>
      <c r="C49" s="139" t="s">
        <v>116</v>
      </c>
      <c r="D49" s="140"/>
      <c r="E49" s="140"/>
      <c r="F49" s="140"/>
      <c r="G49" s="140"/>
      <c r="H49" s="140"/>
      <c r="I49" s="140"/>
      <c r="J49" s="140"/>
      <c r="K49" s="140"/>
      <c r="L49" s="141"/>
      <c r="M49" s="139" t="s">
        <v>117</v>
      </c>
      <c r="N49" s="140"/>
      <c r="O49" s="141"/>
      <c r="P49" s="137" t="s">
        <v>118</v>
      </c>
      <c r="Q49" s="138"/>
      <c r="R49" s="137" t="s">
        <v>119</v>
      </c>
      <c r="S49" s="144"/>
      <c r="T49" s="138"/>
      <c r="U49" s="137" t="s">
        <v>118</v>
      </c>
      <c r="V49" s="138"/>
      <c r="W49" s="137" t="s">
        <v>120</v>
      </c>
      <c r="X49" s="138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276"/>
      <c r="AQ49" s="344"/>
      <c r="AR49" s="145"/>
      <c r="AS49" s="145"/>
      <c r="AT49" s="145"/>
      <c r="AU49" s="145"/>
    </row>
    <row r="50" spans="1:53" s="133" customFormat="1" ht="10.5" customHeight="1">
      <c r="A50" s="146" t="s">
        <v>121</v>
      </c>
      <c r="B50" s="147"/>
      <c r="C50" s="148"/>
      <c r="D50" s="149"/>
      <c r="E50" s="149"/>
      <c r="F50" s="149"/>
      <c r="G50" s="149"/>
      <c r="H50" s="149"/>
      <c r="I50" s="149"/>
      <c r="J50" s="149"/>
      <c r="K50" s="149"/>
      <c r="L50" s="150"/>
      <c r="M50" s="148"/>
      <c r="N50" s="149"/>
      <c r="O50" s="150"/>
      <c r="P50" s="146" t="s">
        <v>122</v>
      </c>
      <c r="Q50" s="147"/>
      <c r="R50" s="146" t="s">
        <v>123</v>
      </c>
      <c r="S50" s="153"/>
      <c r="T50" s="147"/>
      <c r="U50" s="146" t="s">
        <v>124</v>
      </c>
      <c r="V50" s="147"/>
      <c r="W50" s="146" t="s">
        <v>125</v>
      </c>
      <c r="X50" s="147"/>
      <c r="AD50" s="145"/>
      <c r="AE50" s="145"/>
      <c r="AF50" s="145"/>
      <c r="AG50" s="145"/>
      <c r="AH50" s="145"/>
      <c r="AI50" s="145"/>
      <c r="AJ50" s="345"/>
      <c r="AK50" s="346"/>
      <c r="AL50" s="346"/>
      <c r="AM50" s="346"/>
      <c r="AN50" s="346"/>
      <c r="AO50" s="346"/>
      <c r="AP50" s="346"/>
      <c r="AQ50" s="346"/>
      <c r="AR50" s="346"/>
      <c r="AS50" s="145"/>
      <c r="AT50" s="145"/>
      <c r="AU50" s="145"/>
      <c r="AV50" s="135"/>
      <c r="AW50" s="135"/>
      <c r="AX50" s="267"/>
      <c r="AY50" s="267"/>
      <c r="AZ50" s="268"/>
      <c r="BA50" s="268"/>
    </row>
    <row r="51" spans="1:53" s="133" customFormat="1" ht="10.5" customHeight="1">
      <c r="A51" s="154"/>
      <c r="B51" s="160"/>
      <c r="C51" s="156"/>
      <c r="D51" s="157"/>
      <c r="E51" s="157"/>
      <c r="F51" s="157"/>
      <c r="G51" s="157"/>
      <c r="H51" s="157"/>
      <c r="I51" s="157"/>
      <c r="J51" s="157"/>
      <c r="K51" s="157"/>
      <c r="L51" s="158"/>
      <c r="M51" s="156"/>
      <c r="N51" s="157"/>
      <c r="O51" s="158"/>
      <c r="P51" s="159"/>
      <c r="Q51" s="160"/>
      <c r="R51" s="161" t="s">
        <v>126</v>
      </c>
      <c r="S51" s="162"/>
      <c r="T51" s="163"/>
      <c r="U51" s="161"/>
      <c r="V51" s="163"/>
      <c r="W51" s="161"/>
      <c r="X51" s="163"/>
      <c r="Y51" s="164"/>
      <c r="Z51" s="164"/>
      <c r="AA51" s="164"/>
      <c r="AB51" s="164"/>
      <c r="AC51" s="164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276"/>
      <c r="AQ51" s="344"/>
      <c r="AR51" s="145"/>
      <c r="AS51" s="145"/>
      <c r="AT51" s="145"/>
      <c r="AU51" s="145"/>
      <c r="AV51" s="135"/>
      <c r="AW51" s="135"/>
      <c r="AX51" s="267"/>
      <c r="AY51" s="267"/>
      <c r="AZ51" s="268"/>
      <c r="BA51" s="268"/>
    </row>
    <row r="52" spans="1:53" s="133" customFormat="1" ht="18" customHeight="1">
      <c r="A52" s="168">
        <v>1</v>
      </c>
      <c r="B52" s="169"/>
      <c r="C52" s="347" t="s">
        <v>223</v>
      </c>
      <c r="D52" s="348"/>
      <c r="E52" s="348"/>
      <c r="F52" s="348"/>
      <c r="G52" s="348"/>
      <c r="H52" s="348"/>
      <c r="I52" s="348"/>
      <c r="J52" s="348"/>
      <c r="K52" s="348"/>
      <c r="L52" s="349"/>
      <c r="M52" s="350">
        <v>6</v>
      </c>
      <c r="N52" s="351"/>
      <c r="O52" s="352"/>
      <c r="P52" s="350">
        <v>4</v>
      </c>
      <c r="Q52" s="352"/>
      <c r="R52" s="350">
        <v>6</v>
      </c>
      <c r="S52" s="351"/>
      <c r="T52" s="352"/>
      <c r="U52" s="350">
        <v>180</v>
      </c>
      <c r="V52" s="352"/>
      <c r="W52" s="353" t="s">
        <v>128</v>
      </c>
      <c r="X52" s="354"/>
      <c r="Y52" s="164"/>
      <c r="Z52" s="164"/>
      <c r="AA52" s="164"/>
      <c r="AB52" s="164"/>
      <c r="AC52" s="164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276"/>
      <c r="AQ52" s="344"/>
      <c r="AR52" s="145"/>
      <c r="AS52" s="145"/>
      <c r="AT52" s="145"/>
      <c r="AU52" s="145"/>
      <c r="AV52" s="135"/>
      <c r="AW52" s="135"/>
      <c r="AX52" s="267"/>
      <c r="AY52" s="267"/>
      <c r="AZ52" s="268"/>
      <c r="BA52" s="268"/>
    </row>
    <row r="53" ht="10.5" customHeight="1"/>
    <row r="54" spans="2:29" ht="12.75">
      <c r="B54" s="8" t="s">
        <v>225</v>
      </c>
      <c r="AC54" s="8" t="s">
        <v>226</v>
      </c>
    </row>
    <row r="55" spans="12:32" ht="12.75">
      <c r="L55" s="2" t="s">
        <v>227</v>
      </c>
      <c r="AF55" s="2" t="s">
        <v>228</v>
      </c>
    </row>
    <row r="56" ht="12.75">
      <c r="BI56" s="2">
        <f>SUM(BI41:BI53)</f>
        <v>0</v>
      </c>
    </row>
    <row r="57" spans="2:40" ht="12.75">
      <c r="B57" s="8" t="s">
        <v>229</v>
      </c>
      <c r="H57" s="9" t="s">
        <v>224</v>
      </c>
      <c r="I57" s="9"/>
      <c r="J57" s="9"/>
      <c r="K57" s="9"/>
      <c r="L57" s="9"/>
      <c r="M57" s="9"/>
      <c r="N57" s="9"/>
      <c r="O57" s="9"/>
      <c r="P57" s="9"/>
      <c r="Q57" s="9"/>
      <c r="R57" s="9"/>
      <c r="AI57" s="8"/>
      <c r="AJ57" s="8"/>
      <c r="AK57" s="8"/>
      <c r="AL57" s="8"/>
      <c r="AM57" s="8"/>
      <c r="AN57" s="8"/>
    </row>
    <row r="58" ht="12.75">
      <c r="V58" s="2" t="s">
        <v>135</v>
      </c>
    </row>
  </sheetData>
  <sheetProtection/>
  <mergeCells count="176">
    <mergeCell ref="AP22:AP25"/>
    <mergeCell ref="AQ22:AQ25"/>
    <mergeCell ref="AR22:AR25"/>
    <mergeCell ref="AS22:AS25"/>
    <mergeCell ref="AM22:AM25"/>
    <mergeCell ref="AN22:AN25"/>
    <mergeCell ref="AO22:AO25"/>
    <mergeCell ref="AM20:AO21"/>
    <mergeCell ref="AI22:AI25"/>
    <mergeCell ref="AJ22:AJ25"/>
    <mergeCell ref="AK20:AK25"/>
    <mergeCell ref="AL20:AL25"/>
    <mergeCell ref="AH22:AH25"/>
    <mergeCell ref="AB22:AB25"/>
    <mergeCell ref="AC22:AC25"/>
    <mergeCell ref="AD22:AD25"/>
    <mergeCell ref="AE20:AE25"/>
    <mergeCell ref="Z20:Z25"/>
    <mergeCell ref="AA20:AA25"/>
    <mergeCell ref="AF20:AF25"/>
    <mergeCell ref="AG21:AG25"/>
    <mergeCell ref="AB20:AD21"/>
    <mergeCell ref="H57:R57"/>
    <mergeCell ref="A10:A11"/>
    <mergeCell ref="A19:A25"/>
    <mergeCell ref="M22:M25"/>
    <mergeCell ref="N22:N25"/>
    <mergeCell ref="B19:D25"/>
    <mergeCell ref="M19:N21"/>
    <mergeCell ref="E19:L25"/>
    <mergeCell ref="R20:R25"/>
    <mergeCell ref="P50:Q50"/>
    <mergeCell ref="W49:X49"/>
    <mergeCell ref="W50:X50"/>
    <mergeCell ref="A52:B52"/>
    <mergeCell ref="C52:L52"/>
    <mergeCell ref="M52:O52"/>
    <mergeCell ref="P52:Q52"/>
    <mergeCell ref="R52:T52"/>
    <mergeCell ref="U52:V52"/>
    <mergeCell ref="W52:X52"/>
    <mergeCell ref="A50:B50"/>
    <mergeCell ref="AK50:AR50"/>
    <mergeCell ref="R51:T51"/>
    <mergeCell ref="U51:V51"/>
    <mergeCell ref="W51:X51"/>
    <mergeCell ref="R50:T50"/>
    <mergeCell ref="U50:V50"/>
    <mergeCell ref="U49:V49"/>
    <mergeCell ref="C49:L51"/>
    <mergeCell ref="B47:D47"/>
    <mergeCell ref="E47:L47"/>
    <mergeCell ref="M49:O51"/>
    <mergeCell ref="A49:B49"/>
    <mergeCell ref="P49:Q49"/>
    <mergeCell ref="R49:T49"/>
    <mergeCell ref="AT47:AW47"/>
    <mergeCell ref="AX47:BA47"/>
    <mergeCell ref="B46:D46"/>
    <mergeCell ref="E46:L46"/>
    <mergeCell ref="AT46:AW46"/>
    <mergeCell ref="AX46:BA46"/>
    <mergeCell ref="B45:D45"/>
    <mergeCell ref="E45:L45"/>
    <mergeCell ref="AT45:AW45"/>
    <mergeCell ref="AX45:BA45"/>
    <mergeCell ref="A43:BA43"/>
    <mergeCell ref="B44:D44"/>
    <mergeCell ref="E44:L44"/>
    <mergeCell ref="AT44:AW44"/>
    <mergeCell ref="AX44:BA44"/>
    <mergeCell ref="B40:BA40"/>
    <mergeCell ref="A41:BA41"/>
    <mergeCell ref="B42:D42"/>
    <mergeCell ref="E42:L42"/>
    <mergeCell ref="AT42:AW42"/>
    <mergeCell ref="AX42:BA42"/>
    <mergeCell ref="B39:D39"/>
    <mergeCell ref="E39:L39"/>
    <mergeCell ref="AT39:AW39"/>
    <mergeCell ref="AX39:BA39"/>
    <mergeCell ref="B38:D38"/>
    <mergeCell ref="E38:L38"/>
    <mergeCell ref="AT38:AW38"/>
    <mergeCell ref="AX38:BA38"/>
    <mergeCell ref="B37:D37"/>
    <mergeCell ref="E37:L37"/>
    <mergeCell ref="AT37:AW37"/>
    <mergeCell ref="AX37:BA37"/>
    <mergeCell ref="B36:D36"/>
    <mergeCell ref="E36:L36"/>
    <mergeCell ref="AT36:AW36"/>
    <mergeCell ref="AX36:BA36"/>
    <mergeCell ref="A34:BA34"/>
    <mergeCell ref="B35:D35"/>
    <mergeCell ref="E35:L35"/>
    <mergeCell ref="AT35:AW35"/>
    <mergeCell ref="AX35:BA35"/>
    <mergeCell ref="B33:D33"/>
    <mergeCell ref="E33:L33"/>
    <mergeCell ref="AT33:AW33"/>
    <mergeCell ref="AX33:BA33"/>
    <mergeCell ref="B32:D32"/>
    <mergeCell ref="E32:L32"/>
    <mergeCell ref="AT32:AW32"/>
    <mergeCell ref="AX32:BA32"/>
    <mergeCell ref="B31:D31"/>
    <mergeCell ref="E31:L31"/>
    <mergeCell ref="AT31:AW31"/>
    <mergeCell ref="AX31:BA31"/>
    <mergeCell ref="AX30:BA30"/>
    <mergeCell ref="B29:D29"/>
    <mergeCell ref="E29:L29"/>
    <mergeCell ref="AT29:AW29"/>
    <mergeCell ref="AX29:BA29"/>
    <mergeCell ref="B30:D30"/>
    <mergeCell ref="E30:L30"/>
    <mergeCell ref="AT30:AW30"/>
    <mergeCell ref="AX28:BA28"/>
    <mergeCell ref="V20:Y20"/>
    <mergeCell ref="W21:Y21"/>
    <mergeCell ref="A26:BA26"/>
    <mergeCell ref="B27:D27"/>
    <mergeCell ref="E27:L27"/>
    <mergeCell ref="AT19:AW25"/>
    <mergeCell ref="B28:D28"/>
    <mergeCell ref="E28:L28"/>
    <mergeCell ref="AT28:AW28"/>
    <mergeCell ref="R15:AD15"/>
    <mergeCell ref="AE15:AQ15"/>
    <mergeCell ref="A17:BA17"/>
    <mergeCell ref="T19:AD19"/>
    <mergeCell ref="AE19:AO19"/>
    <mergeCell ref="AX19:BA25"/>
    <mergeCell ref="AP19:AS21"/>
    <mergeCell ref="P19:Q21"/>
    <mergeCell ref="X22:X25"/>
    <mergeCell ref="Y22:Y25"/>
    <mergeCell ref="AX27:BA27"/>
    <mergeCell ref="O19:O25"/>
    <mergeCell ref="P22:P25"/>
    <mergeCell ref="Q22:Q25"/>
    <mergeCell ref="AT27:AW27"/>
    <mergeCell ref="S20:S25"/>
    <mergeCell ref="T20:T25"/>
    <mergeCell ref="U20:U25"/>
    <mergeCell ref="V21:V25"/>
    <mergeCell ref="W22:W25"/>
    <mergeCell ref="S7:U7"/>
    <mergeCell ref="V7:AA7"/>
    <mergeCell ref="A9:BA9"/>
    <mergeCell ref="AJ10:AN10"/>
    <mergeCell ref="AO10:AR10"/>
    <mergeCell ref="AS10:AW10"/>
    <mergeCell ref="AX10:BA10"/>
    <mergeCell ref="AF10:AI10"/>
    <mergeCell ref="B10:E10"/>
    <mergeCell ref="F10:I10"/>
    <mergeCell ref="J10:N10"/>
    <mergeCell ref="O10:R10"/>
    <mergeCell ref="S10:W10"/>
    <mergeCell ref="X10:AA10"/>
    <mergeCell ref="AB10:AE10"/>
    <mergeCell ref="A1:BA1"/>
    <mergeCell ref="Q2:AP2"/>
    <mergeCell ref="S3:W3"/>
    <mergeCell ref="X3:AF3"/>
    <mergeCell ref="AJ6:AL6"/>
    <mergeCell ref="S4:W4"/>
    <mergeCell ref="X4:AF4"/>
    <mergeCell ref="S5:W5"/>
    <mergeCell ref="X5:AM5"/>
    <mergeCell ref="AM6:AQ6"/>
    <mergeCell ref="S6:W6"/>
    <mergeCell ref="X6:AD6"/>
    <mergeCell ref="AE6:AI6"/>
  </mergeCells>
  <printOptions/>
  <pageMargins left="1.4173228346456694" right="0" top="0" bottom="0" header="0.1968503937007874" footer="0.1968503937007874"/>
  <pageSetup horizontalDpi="600" verticalDpi="600" orientation="landscape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55"/>
  <sheetViews>
    <sheetView tabSelected="1" zoomScale="85" zoomScaleNormal="85" zoomScaleSheetLayoutView="90" workbookViewId="0" topLeftCell="A34">
      <selection activeCell="AE63" sqref="AE63"/>
    </sheetView>
  </sheetViews>
  <sheetFormatPr defaultColWidth="9.140625" defaultRowHeight="12.75"/>
  <cols>
    <col min="1" max="1" width="2.7109375" style="16" customWidth="1"/>
    <col min="2" max="2" width="2.00390625" style="2" customWidth="1"/>
    <col min="3" max="3" width="2.140625" style="2" customWidth="1"/>
    <col min="4" max="4" width="4.8515625" style="2" customWidth="1"/>
    <col min="5" max="5" width="2.140625" style="2" customWidth="1"/>
    <col min="6" max="8" width="2.00390625" style="2" customWidth="1"/>
    <col min="9" max="9" width="3.421875" style="2" customWidth="1"/>
    <col min="10" max="10" width="3.00390625" style="2" customWidth="1"/>
    <col min="11" max="11" width="2.57421875" style="2" customWidth="1"/>
    <col min="12" max="12" width="4.28125" style="2" customWidth="1"/>
    <col min="13" max="14" width="2.57421875" style="2" customWidth="1"/>
    <col min="15" max="15" width="3.7109375" style="2" customWidth="1"/>
    <col min="16" max="16" width="3.57421875" style="2" customWidth="1"/>
    <col min="17" max="17" width="4.140625" style="2" customWidth="1"/>
    <col min="18" max="18" width="4.8515625" style="16" customWidth="1"/>
    <col min="19" max="19" width="6.7109375" style="16" customWidth="1"/>
    <col min="20" max="20" width="4.7109375" style="16" customWidth="1"/>
    <col min="21" max="22" width="3.57421875" style="16" customWidth="1"/>
    <col min="23" max="23" width="3.8515625" style="16" customWidth="1"/>
    <col min="24" max="24" width="4.8515625" style="16" customWidth="1"/>
    <col min="25" max="25" width="3.28125" style="16" customWidth="1"/>
    <col min="26" max="26" width="3.57421875" style="16" customWidth="1"/>
    <col min="27" max="27" width="2.8515625" style="16" customWidth="1"/>
    <col min="28" max="28" width="3.00390625" style="16" customWidth="1"/>
    <col min="29" max="29" width="4.57421875" style="16" customWidth="1"/>
    <col min="30" max="30" width="2.7109375" style="16" customWidth="1"/>
    <col min="31" max="31" width="4.140625" style="16" customWidth="1"/>
    <col min="32" max="32" width="3.421875" style="16" customWidth="1"/>
    <col min="33" max="34" width="3.8515625" style="16" customWidth="1"/>
    <col min="35" max="35" width="5.7109375" style="16" customWidth="1"/>
    <col min="36" max="37" width="3.8515625" style="16" customWidth="1"/>
    <col min="38" max="38" width="2.8515625" style="16" customWidth="1"/>
    <col min="39" max="39" width="3.00390625" style="16" customWidth="1"/>
    <col min="40" max="40" width="4.8515625" style="16" customWidth="1"/>
    <col min="41" max="41" width="2.57421875" style="16" customWidth="1"/>
    <col min="42" max="42" width="3.00390625" style="16" customWidth="1"/>
    <col min="43" max="43" width="3.8515625" style="16" customWidth="1"/>
    <col min="44" max="44" width="3.57421875" style="16" customWidth="1"/>
    <col min="45" max="45" width="2.7109375" style="2" customWidth="1"/>
    <col min="46" max="47" width="2.7109375" style="4" customWidth="1"/>
    <col min="48" max="48" width="2.57421875" style="4" customWidth="1"/>
    <col min="49" max="49" width="3.57421875" style="4" customWidth="1"/>
    <col min="50" max="51" width="2.57421875" style="2" customWidth="1"/>
    <col min="52" max="52" width="2.7109375" style="2" customWidth="1"/>
    <col min="53" max="53" width="6.28125" style="2" customWidth="1"/>
    <col min="54" max="16384" width="9.140625" style="2" customWidth="1"/>
  </cols>
  <sheetData>
    <row r="1" spans="1:53" s="355" customFormat="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45" ht="16.5">
      <c r="A2" s="3" t="s">
        <v>1</v>
      </c>
      <c r="O2" s="5" t="s">
        <v>2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44" ht="12.75">
      <c r="A3" s="6" t="s">
        <v>136</v>
      </c>
      <c r="B3" s="8"/>
      <c r="C3" s="8"/>
      <c r="D3" s="8"/>
      <c r="E3" s="8"/>
      <c r="F3" s="8"/>
      <c r="G3" s="8"/>
      <c r="H3" s="8"/>
      <c r="I3" s="8"/>
      <c r="J3" s="8"/>
      <c r="K3" s="8"/>
      <c r="S3" s="9" t="s">
        <v>137</v>
      </c>
      <c r="T3" s="9"/>
      <c r="U3" s="9"/>
      <c r="V3" s="9"/>
      <c r="W3" s="9"/>
      <c r="X3" s="10" t="s">
        <v>184</v>
      </c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54" ht="12.75">
      <c r="A4" s="3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S4" s="9" t="s">
        <v>5</v>
      </c>
      <c r="T4" s="9"/>
      <c r="U4" s="9"/>
      <c r="V4" s="9"/>
      <c r="W4" s="9"/>
      <c r="X4" s="10" t="s">
        <v>6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87"/>
      <c r="AW4" s="187"/>
      <c r="AX4" s="11"/>
      <c r="AY4" s="11"/>
      <c r="AZ4" s="11"/>
      <c r="BA4" s="11"/>
      <c r="BB4" s="12"/>
    </row>
    <row r="5" spans="1:54" ht="12.75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S5" s="9" t="s">
        <v>7</v>
      </c>
      <c r="T5" s="9"/>
      <c r="U5" s="9"/>
      <c r="V5" s="9"/>
      <c r="W5" s="9"/>
      <c r="X5" s="10" t="s">
        <v>185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  <c r="AS5" s="11"/>
      <c r="AT5" s="187"/>
      <c r="AU5" s="187"/>
      <c r="AV5" s="187"/>
      <c r="AW5" s="187"/>
      <c r="AX5" s="11"/>
      <c r="AY5" s="11"/>
      <c r="AZ5" s="11"/>
      <c r="BA5" s="11"/>
      <c r="BB5" s="12"/>
    </row>
    <row r="6" spans="1:44" ht="12.75">
      <c r="A6" s="3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S6" s="9" t="s">
        <v>9</v>
      </c>
      <c r="T6" s="9"/>
      <c r="U6" s="9"/>
      <c r="V6" s="9"/>
      <c r="W6" s="9"/>
      <c r="X6" s="10" t="s">
        <v>10</v>
      </c>
      <c r="Y6" s="10"/>
      <c r="Z6" s="10"/>
      <c r="AA6" s="10"/>
      <c r="AB6" s="10"/>
      <c r="AC6" s="10"/>
      <c r="AD6" s="10"/>
      <c r="AE6" s="9" t="s">
        <v>11</v>
      </c>
      <c r="AF6" s="9"/>
      <c r="AG6" s="9"/>
      <c r="AH6" s="9"/>
      <c r="AI6" s="9"/>
      <c r="AJ6" s="14" t="s">
        <v>12</v>
      </c>
      <c r="AK6" s="14"/>
      <c r="AL6" s="14"/>
      <c r="AM6" s="15"/>
      <c r="AN6" s="15"/>
      <c r="AO6" s="15"/>
      <c r="AP6" s="15"/>
      <c r="AQ6" s="15"/>
      <c r="AR6" s="2"/>
    </row>
    <row r="7" spans="19:44" ht="12.75">
      <c r="S7" s="9" t="s">
        <v>13</v>
      </c>
      <c r="T7" s="9"/>
      <c r="U7" s="9"/>
      <c r="V7" s="10" t="s">
        <v>230</v>
      </c>
      <c r="W7" s="10"/>
      <c r="X7" s="10"/>
      <c r="Y7" s="10"/>
      <c r="Z7" s="10"/>
      <c r="AA7" s="10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9:44" ht="6.75" customHeight="1">
      <c r="S8" s="12"/>
      <c r="T8" s="12"/>
      <c r="U8" s="12"/>
      <c r="V8" s="11"/>
      <c r="W8" s="11"/>
      <c r="X8" s="11"/>
      <c r="Y8" s="11"/>
      <c r="Z8" s="11"/>
      <c r="AA8" s="11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53" ht="15.75">
      <c r="A9" s="19" t="s">
        <v>15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</row>
    <row r="10" spans="1:53" ht="12.75">
      <c r="A10" s="20" t="s">
        <v>13</v>
      </c>
      <c r="B10" s="21" t="s">
        <v>16</v>
      </c>
      <c r="C10" s="22"/>
      <c r="D10" s="22"/>
      <c r="E10" s="23"/>
      <c r="F10" s="21" t="s">
        <v>17</v>
      </c>
      <c r="G10" s="22"/>
      <c r="H10" s="22"/>
      <c r="I10" s="22"/>
      <c r="J10" s="24" t="s">
        <v>18</v>
      </c>
      <c r="K10" s="24"/>
      <c r="L10" s="24"/>
      <c r="M10" s="24"/>
      <c r="N10" s="24"/>
      <c r="O10" s="21" t="s">
        <v>19</v>
      </c>
      <c r="P10" s="22"/>
      <c r="Q10" s="22"/>
      <c r="R10" s="23"/>
      <c r="S10" s="356" t="s">
        <v>20</v>
      </c>
      <c r="T10" s="357"/>
      <c r="U10" s="357"/>
      <c r="V10" s="357"/>
      <c r="W10" s="358"/>
      <c r="X10" s="356" t="s">
        <v>21</v>
      </c>
      <c r="Y10" s="357"/>
      <c r="Z10" s="357"/>
      <c r="AA10" s="358"/>
      <c r="AB10" s="21" t="s">
        <v>22</v>
      </c>
      <c r="AC10" s="22"/>
      <c r="AD10" s="22"/>
      <c r="AE10" s="23"/>
      <c r="AF10" s="359" t="s">
        <v>23</v>
      </c>
      <c r="AG10" s="359"/>
      <c r="AH10" s="359"/>
      <c r="AI10" s="359"/>
      <c r="AJ10" s="356" t="s">
        <v>24</v>
      </c>
      <c r="AK10" s="357"/>
      <c r="AL10" s="357"/>
      <c r="AM10" s="357"/>
      <c r="AN10" s="358"/>
      <c r="AO10" s="356" t="s">
        <v>25</v>
      </c>
      <c r="AP10" s="357"/>
      <c r="AQ10" s="357"/>
      <c r="AR10" s="358"/>
      <c r="AS10" s="21" t="s">
        <v>26</v>
      </c>
      <c r="AT10" s="22"/>
      <c r="AU10" s="22"/>
      <c r="AV10" s="22"/>
      <c r="AW10" s="23"/>
      <c r="AX10" s="24" t="s">
        <v>27</v>
      </c>
      <c r="AY10" s="24"/>
      <c r="AZ10" s="24"/>
      <c r="BA10" s="24"/>
    </row>
    <row r="11" spans="1:53" s="16" customFormat="1" ht="11.25">
      <c r="A11" s="25"/>
      <c r="B11" s="27">
        <v>1</v>
      </c>
      <c r="C11" s="27">
        <v>2</v>
      </c>
      <c r="D11" s="27">
        <v>3</v>
      </c>
      <c r="E11" s="27">
        <v>4</v>
      </c>
      <c r="F11" s="27">
        <v>5</v>
      </c>
      <c r="G11" s="27">
        <v>6</v>
      </c>
      <c r="H11" s="27">
        <v>7</v>
      </c>
      <c r="I11" s="27">
        <v>8</v>
      </c>
      <c r="J11" s="27">
        <v>9</v>
      </c>
      <c r="K11" s="27">
        <v>7</v>
      </c>
      <c r="L11" s="28">
        <v>11</v>
      </c>
      <c r="M11" s="28">
        <v>12</v>
      </c>
      <c r="N11" s="28">
        <v>13</v>
      </c>
      <c r="O11" s="28">
        <v>14</v>
      </c>
      <c r="P11" s="28">
        <v>15</v>
      </c>
      <c r="Q11" s="28">
        <v>16</v>
      </c>
      <c r="R11" s="27">
        <v>17</v>
      </c>
      <c r="S11" s="27">
        <v>18</v>
      </c>
      <c r="T11" s="27">
        <v>19</v>
      </c>
      <c r="U11" s="27">
        <v>20</v>
      </c>
      <c r="V11" s="27">
        <v>21</v>
      </c>
      <c r="W11" s="27">
        <v>22</v>
      </c>
      <c r="X11" s="27">
        <v>23</v>
      </c>
      <c r="Y11" s="27">
        <v>24</v>
      </c>
      <c r="Z11" s="27">
        <v>25</v>
      </c>
      <c r="AA11" s="27">
        <v>26</v>
      </c>
      <c r="AB11" s="27">
        <v>27</v>
      </c>
      <c r="AC11" s="27">
        <v>28</v>
      </c>
      <c r="AD11" s="27">
        <v>29</v>
      </c>
      <c r="AE11" s="27">
        <v>30</v>
      </c>
      <c r="AF11" s="27">
        <v>31</v>
      </c>
      <c r="AG11" s="27">
        <v>32</v>
      </c>
      <c r="AH11" s="27">
        <v>33</v>
      </c>
      <c r="AI11" s="27">
        <v>34</v>
      </c>
      <c r="AJ11" s="27">
        <v>35</v>
      </c>
      <c r="AK11" s="27">
        <v>36</v>
      </c>
      <c r="AL11" s="27">
        <v>37</v>
      </c>
      <c r="AM11" s="27">
        <v>38</v>
      </c>
      <c r="AN11" s="27">
        <v>39</v>
      </c>
      <c r="AO11" s="27">
        <v>40</v>
      </c>
      <c r="AP11" s="27">
        <v>41</v>
      </c>
      <c r="AQ11" s="27">
        <v>42</v>
      </c>
      <c r="AR11" s="27">
        <v>43</v>
      </c>
      <c r="AS11" s="29">
        <v>44</v>
      </c>
      <c r="AT11" s="201">
        <v>45</v>
      </c>
      <c r="AU11" s="201">
        <v>46</v>
      </c>
      <c r="AV11" s="201">
        <v>47</v>
      </c>
      <c r="AW11" s="201">
        <v>48</v>
      </c>
      <c r="AX11" s="29">
        <v>49</v>
      </c>
      <c r="AY11" s="29">
        <v>50</v>
      </c>
      <c r="AZ11" s="29">
        <v>51</v>
      </c>
      <c r="BA11" s="29">
        <v>52</v>
      </c>
    </row>
    <row r="12" spans="1:53" ht="11.25" customHeight="1">
      <c r="A12" s="27">
        <v>4</v>
      </c>
      <c r="B12" s="31" t="s">
        <v>29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27" t="s">
        <v>30</v>
      </c>
      <c r="S12" s="27" t="s">
        <v>30</v>
      </c>
      <c r="T12" s="27" t="s">
        <v>30</v>
      </c>
      <c r="U12" s="27" t="s">
        <v>31</v>
      </c>
      <c r="V12" s="27" t="s">
        <v>31</v>
      </c>
      <c r="W12" s="27" t="s">
        <v>31</v>
      </c>
      <c r="X12" s="27" t="s">
        <v>31</v>
      </c>
      <c r="Y12" s="27" t="s">
        <v>32</v>
      </c>
      <c r="Z12" s="27" t="s">
        <v>32</v>
      </c>
      <c r="AA12" s="27" t="s">
        <v>32</v>
      </c>
      <c r="AB12" s="27" t="s">
        <v>32</v>
      </c>
      <c r="AC12" s="27" t="s">
        <v>32</v>
      </c>
      <c r="AD12" s="27" t="s">
        <v>32</v>
      </c>
      <c r="AE12" s="27" t="s">
        <v>29</v>
      </c>
      <c r="AF12" s="27" t="s">
        <v>29</v>
      </c>
      <c r="AG12" s="27" t="s">
        <v>29</v>
      </c>
      <c r="AH12" s="27" t="s">
        <v>29</v>
      </c>
      <c r="AI12" s="27" t="s">
        <v>29</v>
      </c>
      <c r="AJ12" s="27" t="s">
        <v>29</v>
      </c>
      <c r="AK12" s="27" t="s">
        <v>29</v>
      </c>
      <c r="AL12" s="27" t="s">
        <v>29</v>
      </c>
      <c r="AM12" s="27" t="s">
        <v>29</v>
      </c>
      <c r="AN12" s="27" t="s">
        <v>29</v>
      </c>
      <c r="AO12" s="27" t="s">
        <v>30</v>
      </c>
      <c r="AP12" s="27" t="s">
        <v>231</v>
      </c>
      <c r="AQ12" s="27" t="s">
        <v>231</v>
      </c>
      <c r="AR12" s="27" t="s">
        <v>232</v>
      </c>
      <c r="AS12" s="31"/>
      <c r="AT12" s="30"/>
      <c r="AU12" s="30"/>
      <c r="AV12" s="30"/>
      <c r="AW12" s="30"/>
      <c r="AX12" s="31"/>
      <c r="AY12" s="31"/>
      <c r="AZ12" s="31"/>
      <c r="BA12" s="31"/>
    </row>
    <row r="13" spans="1:53" ht="12.75">
      <c r="A13" s="16" t="s">
        <v>33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AS13" s="33"/>
      <c r="AT13" s="32"/>
      <c r="AU13" s="32"/>
      <c r="AV13" s="32"/>
      <c r="AW13" s="32"/>
      <c r="AX13" s="33"/>
      <c r="AY13" s="33"/>
      <c r="AZ13" s="33"/>
      <c r="BA13" s="33"/>
    </row>
    <row r="14" spans="1:49" s="33" customFormat="1" ht="12">
      <c r="A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T14" s="32"/>
      <c r="AU14" s="32"/>
      <c r="AV14" s="32"/>
      <c r="AW14" s="32"/>
    </row>
    <row r="15" spans="1:53" ht="12.75">
      <c r="A15" s="309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360" t="s">
        <v>233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361" t="s">
        <v>234</v>
      </c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09"/>
      <c r="AS15" s="133"/>
      <c r="AT15" s="264"/>
      <c r="AU15" s="264"/>
      <c r="AV15" s="264"/>
      <c r="AW15" s="264"/>
      <c r="AX15" s="133"/>
      <c r="AY15" s="133"/>
      <c r="AZ15" s="133"/>
      <c r="BA15" s="133"/>
    </row>
    <row r="16" spans="1:53" ht="6.75" customHeight="1">
      <c r="A16" s="309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09"/>
      <c r="AS16" s="133"/>
      <c r="AT16" s="264"/>
      <c r="AU16" s="264"/>
      <c r="AV16" s="264"/>
      <c r="AW16" s="264"/>
      <c r="AX16" s="133"/>
      <c r="AY16" s="133"/>
      <c r="AZ16" s="133"/>
      <c r="BA16" s="133"/>
    </row>
    <row r="17" spans="1:53" ht="12.75">
      <c r="A17" s="310" t="s">
        <v>35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</row>
    <row r="18" spans="1:53" ht="6" customHeight="1">
      <c r="A18" s="36"/>
      <c r="B18" s="38"/>
      <c r="C18" s="38"/>
      <c r="D18" s="38"/>
      <c r="E18" s="133"/>
      <c r="F18" s="133"/>
      <c r="G18" s="133"/>
      <c r="H18" s="133"/>
      <c r="I18" s="133"/>
      <c r="J18" s="133"/>
      <c r="K18" s="133"/>
      <c r="L18" s="133"/>
      <c r="M18" s="38"/>
      <c r="N18" s="38"/>
      <c r="O18" s="38"/>
      <c r="P18" s="38"/>
      <c r="Q18" s="38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"/>
      <c r="AS18" s="38"/>
      <c r="AT18" s="37"/>
      <c r="AU18" s="37"/>
      <c r="AV18" s="37"/>
      <c r="AW18" s="37"/>
      <c r="AX18" s="38"/>
      <c r="AY18" s="38"/>
      <c r="AZ18" s="38"/>
      <c r="BA18" s="38"/>
    </row>
    <row r="19" spans="1:53" s="33" customFormat="1" ht="12" customHeight="1">
      <c r="A19" s="312" t="s">
        <v>36</v>
      </c>
      <c r="B19" s="312" t="s">
        <v>37</v>
      </c>
      <c r="C19" s="312"/>
      <c r="D19" s="312"/>
      <c r="E19" s="42" t="s">
        <v>38</v>
      </c>
      <c r="F19" s="43"/>
      <c r="G19" s="43"/>
      <c r="H19" s="43"/>
      <c r="I19" s="43"/>
      <c r="J19" s="43"/>
      <c r="K19" s="43"/>
      <c r="L19" s="44"/>
      <c r="M19" s="45" t="s">
        <v>39</v>
      </c>
      <c r="N19" s="46"/>
      <c r="O19" s="47" t="s">
        <v>40</v>
      </c>
      <c r="P19" s="48" t="s">
        <v>41</v>
      </c>
      <c r="Q19" s="49"/>
      <c r="R19" s="60" t="s">
        <v>42</v>
      </c>
      <c r="S19" s="60"/>
      <c r="T19" s="24" t="s">
        <v>235</v>
      </c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 t="s">
        <v>236</v>
      </c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48" t="s">
        <v>45</v>
      </c>
      <c r="AQ19" s="50"/>
      <c r="AR19" s="50"/>
      <c r="AS19" s="49"/>
      <c r="AT19" s="218" t="s">
        <v>46</v>
      </c>
      <c r="AU19" s="198"/>
      <c r="AV19" s="198"/>
      <c r="AW19" s="198"/>
      <c r="AX19" s="52" t="s">
        <v>47</v>
      </c>
      <c r="AY19" s="52"/>
      <c r="AZ19" s="52"/>
      <c r="BA19" s="52"/>
    </row>
    <row r="20" spans="1:53" s="33" customFormat="1" ht="12" customHeight="1">
      <c r="A20" s="312"/>
      <c r="B20" s="312"/>
      <c r="C20" s="312"/>
      <c r="D20" s="312"/>
      <c r="E20" s="53"/>
      <c r="F20" s="54"/>
      <c r="G20" s="54"/>
      <c r="H20" s="54"/>
      <c r="I20" s="54"/>
      <c r="J20" s="54"/>
      <c r="K20" s="54"/>
      <c r="L20" s="55"/>
      <c r="M20" s="313"/>
      <c r="N20" s="314"/>
      <c r="O20" s="47"/>
      <c r="P20" s="58"/>
      <c r="Q20" s="59"/>
      <c r="R20" s="47" t="s">
        <v>48</v>
      </c>
      <c r="S20" s="47" t="s">
        <v>49</v>
      </c>
      <c r="T20" s="47" t="s">
        <v>50</v>
      </c>
      <c r="U20" s="47" t="s">
        <v>51</v>
      </c>
      <c r="V20" s="24" t="s">
        <v>52</v>
      </c>
      <c r="W20" s="24"/>
      <c r="X20" s="24"/>
      <c r="Y20" s="24"/>
      <c r="Z20" s="47" t="s">
        <v>53</v>
      </c>
      <c r="AA20" s="47" t="s">
        <v>54</v>
      </c>
      <c r="AB20" s="45" t="s">
        <v>56</v>
      </c>
      <c r="AC20" s="61"/>
      <c r="AD20" s="46"/>
      <c r="AE20" s="47" t="s">
        <v>50</v>
      </c>
      <c r="AF20" s="47" t="s">
        <v>51</v>
      </c>
      <c r="AG20" s="60" t="s">
        <v>52</v>
      </c>
      <c r="AH20" s="60"/>
      <c r="AI20" s="60"/>
      <c r="AJ20" s="60"/>
      <c r="AK20" s="47" t="s">
        <v>53</v>
      </c>
      <c r="AL20" s="47" t="s">
        <v>54</v>
      </c>
      <c r="AM20" s="45" t="s">
        <v>56</v>
      </c>
      <c r="AN20" s="61"/>
      <c r="AO20" s="46"/>
      <c r="AP20" s="58"/>
      <c r="AQ20" s="62"/>
      <c r="AR20" s="62"/>
      <c r="AS20" s="59"/>
      <c r="AT20" s="198"/>
      <c r="AU20" s="198"/>
      <c r="AV20" s="198"/>
      <c r="AW20" s="198"/>
      <c r="AX20" s="52"/>
      <c r="AY20" s="52"/>
      <c r="AZ20" s="52"/>
      <c r="BA20" s="52"/>
    </row>
    <row r="21" spans="1:53" s="33" customFormat="1" ht="12" customHeight="1">
      <c r="A21" s="312"/>
      <c r="B21" s="312"/>
      <c r="C21" s="312"/>
      <c r="D21" s="312"/>
      <c r="E21" s="53"/>
      <c r="F21" s="54"/>
      <c r="G21" s="54"/>
      <c r="H21" s="54"/>
      <c r="I21" s="54"/>
      <c r="J21" s="54"/>
      <c r="K21" s="54"/>
      <c r="L21" s="55"/>
      <c r="M21" s="56"/>
      <c r="N21" s="57"/>
      <c r="O21" s="47"/>
      <c r="P21" s="64"/>
      <c r="Q21" s="65"/>
      <c r="R21" s="47"/>
      <c r="S21" s="47"/>
      <c r="T21" s="47"/>
      <c r="U21" s="47"/>
      <c r="V21" s="47" t="s">
        <v>59</v>
      </c>
      <c r="W21" s="24" t="s">
        <v>56</v>
      </c>
      <c r="X21" s="24"/>
      <c r="Y21" s="24"/>
      <c r="Z21" s="47"/>
      <c r="AA21" s="47"/>
      <c r="AB21" s="56"/>
      <c r="AC21" s="66"/>
      <c r="AD21" s="57"/>
      <c r="AE21" s="47"/>
      <c r="AF21" s="47"/>
      <c r="AG21" s="47" t="s">
        <v>59</v>
      </c>
      <c r="AH21" s="60" t="s">
        <v>56</v>
      </c>
      <c r="AI21" s="60"/>
      <c r="AJ21" s="60"/>
      <c r="AK21" s="47"/>
      <c r="AL21" s="47"/>
      <c r="AM21" s="56"/>
      <c r="AN21" s="66"/>
      <c r="AO21" s="57"/>
      <c r="AP21" s="64"/>
      <c r="AQ21" s="67"/>
      <c r="AR21" s="67"/>
      <c r="AS21" s="65"/>
      <c r="AT21" s="198"/>
      <c r="AU21" s="198"/>
      <c r="AV21" s="198"/>
      <c r="AW21" s="198"/>
      <c r="AX21" s="52"/>
      <c r="AY21" s="52"/>
      <c r="AZ21" s="52"/>
      <c r="BA21" s="52"/>
    </row>
    <row r="22" spans="1:53" s="33" customFormat="1" ht="12" customHeight="1">
      <c r="A22" s="312"/>
      <c r="B22" s="312"/>
      <c r="C22" s="312"/>
      <c r="D22" s="312"/>
      <c r="E22" s="53"/>
      <c r="F22" s="54"/>
      <c r="G22" s="54"/>
      <c r="H22" s="54"/>
      <c r="I22" s="54"/>
      <c r="J22" s="54"/>
      <c r="K22" s="54"/>
      <c r="L22" s="55"/>
      <c r="M22" s="47" t="s">
        <v>57</v>
      </c>
      <c r="N22" s="47" t="s">
        <v>58</v>
      </c>
      <c r="O22" s="47"/>
      <c r="P22" s="47" t="s">
        <v>61</v>
      </c>
      <c r="Q22" s="47" t="s">
        <v>62</v>
      </c>
      <c r="R22" s="47"/>
      <c r="S22" s="47"/>
      <c r="T22" s="47"/>
      <c r="U22" s="47"/>
      <c r="V22" s="47"/>
      <c r="W22" s="47" t="s">
        <v>63</v>
      </c>
      <c r="X22" s="69" t="s">
        <v>64</v>
      </c>
      <c r="Y22" s="47" t="s">
        <v>65</v>
      </c>
      <c r="Z22" s="47"/>
      <c r="AA22" s="47"/>
      <c r="AB22" s="47" t="s">
        <v>63</v>
      </c>
      <c r="AC22" s="69" t="s">
        <v>64</v>
      </c>
      <c r="AD22" s="47" t="s">
        <v>65</v>
      </c>
      <c r="AE22" s="47"/>
      <c r="AF22" s="47"/>
      <c r="AG22" s="47"/>
      <c r="AH22" s="47" t="s">
        <v>63</v>
      </c>
      <c r="AI22" s="69" t="s">
        <v>64</v>
      </c>
      <c r="AJ22" s="47" t="s">
        <v>65</v>
      </c>
      <c r="AK22" s="47"/>
      <c r="AL22" s="47"/>
      <c r="AM22" s="47" t="s">
        <v>63</v>
      </c>
      <c r="AN22" s="69" t="s">
        <v>64</v>
      </c>
      <c r="AO22" s="47" t="s">
        <v>65</v>
      </c>
      <c r="AP22" s="47" t="s">
        <v>237</v>
      </c>
      <c r="AQ22" s="47" t="s">
        <v>68</v>
      </c>
      <c r="AR22" s="47" t="s">
        <v>69</v>
      </c>
      <c r="AS22" s="47" t="s">
        <v>70</v>
      </c>
      <c r="AT22" s="198"/>
      <c r="AU22" s="198"/>
      <c r="AV22" s="198"/>
      <c r="AW22" s="198"/>
      <c r="AX22" s="52"/>
      <c r="AY22" s="52"/>
      <c r="AZ22" s="52"/>
      <c r="BA22" s="52"/>
    </row>
    <row r="23" spans="1:53" s="33" customFormat="1" ht="12.75" customHeight="1">
      <c r="A23" s="312"/>
      <c r="B23" s="312"/>
      <c r="C23" s="312"/>
      <c r="D23" s="312"/>
      <c r="E23" s="53"/>
      <c r="F23" s="54"/>
      <c r="G23" s="54"/>
      <c r="H23" s="54"/>
      <c r="I23" s="54"/>
      <c r="J23" s="54"/>
      <c r="K23" s="54"/>
      <c r="L23" s="55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70"/>
      <c r="Y23" s="47"/>
      <c r="Z23" s="47"/>
      <c r="AA23" s="47"/>
      <c r="AB23" s="47"/>
      <c r="AC23" s="70"/>
      <c r="AD23" s="47"/>
      <c r="AE23" s="47"/>
      <c r="AF23" s="47"/>
      <c r="AG23" s="47"/>
      <c r="AH23" s="47"/>
      <c r="AI23" s="70"/>
      <c r="AJ23" s="47"/>
      <c r="AK23" s="47"/>
      <c r="AL23" s="47"/>
      <c r="AM23" s="47"/>
      <c r="AN23" s="70"/>
      <c r="AO23" s="47"/>
      <c r="AP23" s="47"/>
      <c r="AQ23" s="47"/>
      <c r="AR23" s="47"/>
      <c r="AS23" s="47"/>
      <c r="AT23" s="198"/>
      <c r="AU23" s="198"/>
      <c r="AV23" s="198"/>
      <c r="AW23" s="198"/>
      <c r="AX23" s="52"/>
      <c r="AY23" s="52"/>
      <c r="AZ23" s="52"/>
      <c r="BA23" s="52"/>
    </row>
    <row r="24" spans="1:53" s="33" customFormat="1" ht="12.75" customHeight="1">
      <c r="A24" s="312"/>
      <c r="B24" s="312"/>
      <c r="C24" s="312"/>
      <c r="D24" s="312"/>
      <c r="E24" s="53"/>
      <c r="F24" s="54"/>
      <c r="G24" s="54"/>
      <c r="H24" s="54"/>
      <c r="I24" s="54"/>
      <c r="J24" s="54"/>
      <c r="K24" s="54"/>
      <c r="L24" s="55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70"/>
      <c r="Y24" s="47"/>
      <c r="Z24" s="47"/>
      <c r="AA24" s="47"/>
      <c r="AB24" s="47"/>
      <c r="AC24" s="70"/>
      <c r="AD24" s="47"/>
      <c r="AE24" s="47"/>
      <c r="AF24" s="47"/>
      <c r="AG24" s="47"/>
      <c r="AH24" s="47"/>
      <c r="AI24" s="70"/>
      <c r="AJ24" s="47"/>
      <c r="AK24" s="47"/>
      <c r="AL24" s="47"/>
      <c r="AM24" s="47"/>
      <c r="AN24" s="70"/>
      <c r="AO24" s="47"/>
      <c r="AP24" s="47"/>
      <c r="AQ24" s="47"/>
      <c r="AR24" s="47"/>
      <c r="AS24" s="47"/>
      <c r="AT24" s="198"/>
      <c r="AU24" s="198"/>
      <c r="AV24" s="198"/>
      <c r="AW24" s="198"/>
      <c r="AX24" s="52"/>
      <c r="AY24" s="52"/>
      <c r="AZ24" s="52"/>
      <c r="BA24" s="52"/>
    </row>
    <row r="25" spans="1:53" s="33" customFormat="1" ht="21.75" customHeight="1">
      <c r="A25" s="312"/>
      <c r="B25" s="312"/>
      <c r="C25" s="312"/>
      <c r="D25" s="312"/>
      <c r="E25" s="74"/>
      <c r="F25" s="75"/>
      <c r="G25" s="75"/>
      <c r="H25" s="75"/>
      <c r="I25" s="75"/>
      <c r="J25" s="75"/>
      <c r="K25" s="75"/>
      <c r="L25" s="76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78"/>
      <c r="Y25" s="47"/>
      <c r="Z25" s="47"/>
      <c r="AA25" s="47"/>
      <c r="AB25" s="47"/>
      <c r="AC25" s="78"/>
      <c r="AD25" s="47"/>
      <c r="AE25" s="47"/>
      <c r="AF25" s="47"/>
      <c r="AG25" s="47"/>
      <c r="AH25" s="47"/>
      <c r="AI25" s="78"/>
      <c r="AJ25" s="47"/>
      <c r="AK25" s="47"/>
      <c r="AL25" s="47"/>
      <c r="AM25" s="47"/>
      <c r="AN25" s="78"/>
      <c r="AO25" s="47"/>
      <c r="AP25" s="47"/>
      <c r="AQ25" s="47"/>
      <c r="AR25" s="47"/>
      <c r="AS25" s="47"/>
      <c r="AT25" s="198"/>
      <c r="AU25" s="198"/>
      <c r="AV25" s="198"/>
      <c r="AW25" s="198"/>
      <c r="AX25" s="52"/>
      <c r="AY25" s="52"/>
      <c r="AZ25" s="52"/>
      <c r="BA25" s="52"/>
    </row>
    <row r="26" spans="1:53" ht="18.75" customHeight="1">
      <c r="A26" s="315" t="s">
        <v>71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7"/>
    </row>
    <row r="27" spans="1:53" s="93" customFormat="1" ht="36" customHeight="1">
      <c r="A27" s="26">
        <v>1</v>
      </c>
      <c r="B27" s="82" t="s">
        <v>238</v>
      </c>
      <c r="C27" s="82"/>
      <c r="D27" s="82"/>
      <c r="E27" s="366" t="s">
        <v>239</v>
      </c>
      <c r="F27" s="366"/>
      <c r="G27" s="366"/>
      <c r="H27" s="366"/>
      <c r="I27" s="366"/>
      <c r="J27" s="366"/>
      <c r="K27" s="366"/>
      <c r="L27" s="366"/>
      <c r="M27" s="91"/>
      <c r="N27" s="91"/>
      <c r="O27" s="84">
        <v>6</v>
      </c>
      <c r="P27" s="85"/>
      <c r="Q27" s="85"/>
      <c r="R27" s="92">
        <f>S27</f>
        <v>90</v>
      </c>
      <c r="S27" s="92">
        <f aca="true" t="shared" si="0" ref="S27:S32">U27+AF27</f>
        <v>90</v>
      </c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>
        <v>3</v>
      </c>
      <c r="AF27" s="85">
        <f>AE27*30</f>
        <v>90</v>
      </c>
      <c r="AG27" s="85">
        <f>SUM(AH27,AI27,AJ27)</f>
        <v>30</v>
      </c>
      <c r="AH27" s="85">
        <f>AM27*10</f>
        <v>10</v>
      </c>
      <c r="AI27" s="85">
        <f>AN27*10</f>
        <v>20</v>
      </c>
      <c r="AJ27" s="85"/>
      <c r="AK27" s="85">
        <f>AF27-AG27</f>
        <v>60</v>
      </c>
      <c r="AL27" s="85">
        <f>AM27+AN27+AO27</f>
        <v>3</v>
      </c>
      <c r="AM27" s="85">
        <v>1</v>
      </c>
      <c r="AN27" s="85">
        <v>2</v>
      </c>
      <c r="AO27" s="85"/>
      <c r="AP27" s="85">
        <v>8</v>
      </c>
      <c r="AQ27" s="85"/>
      <c r="AR27" s="85"/>
      <c r="AS27" s="85"/>
      <c r="AT27" s="242" t="s">
        <v>240</v>
      </c>
      <c r="AU27" s="242"/>
      <c r="AV27" s="242"/>
      <c r="AW27" s="242"/>
      <c r="AX27" s="242" t="s">
        <v>241</v>
      </c>
      <c r="AY27" s="242"/>
      <c r="AZ27" s="242"/>
      <c r="BA27" s="242"/>
    </row>
    <row r="28" spans="1:53" s="93" customFormat="1" ht="25.5" customHeight="1">
      <c r="A28" s="26">
        <v>2</v>
      </c>
      <c r="B28" s="97" t="s">
        <v>242</v>
      </c>
      <c r="C28" s="98"/>
      <c r="D28" s="99"/>
      <c r="E28" s="367" t="s">
        <v>243</v>
      </c>
      <c r="F28" s="368"/>
      <c r="G28" s="368"/>
      <c r="H28" s="368"/>
      <c r="I28" s="368"/>
      <c r="J28" s="368"/>
      <c r="K28" s="368"/>
      <c r="L28" s="369"/>
      <c r="M28" s="91"/>
      <c r="N28" s="91"/>
      <c r="O28" s="84">
        <v>6</v>
      </c>
      <c r="P28" s="85"/>
      <c r="Q28" s="85">
        <v>1</v>
      </c>
      <c r="R28" s="92"/>
      <c r="S28" s="92">
        <f t="shared" si="0"/>
        <v>90</v>
      </c>
      <c r="T28" s="85">
        <v>3</v>
      </c>
      <c r="U28" s="85">
        <f>T28*30</f>
        <v>90</v>
      </c>
      <c r="V28" s="85">
        <f>SUM(W28,X28,Y28)</f>
        <v>48</v>
      </c>
      <c r="W28" s="85">
        <f>AB28*16</f>
        <v>32</v>
      </c>
      <c r="X28" s="85"/>
      <c r="Y28" s="85">
        <f>AD28*16</f>
        <v>16</v>
      </c>
      <c r="Z28" s="85">
        <f>U28-V28</f>
        <v>42</v>
      </c>
      <c r="AA28" s="85">
        <f>AB28+AC28+AD28</f>
        <v>3</v>
      </c>
      <c r="AB28" s="85">
        <v>2</v>
      </c>
      <c r="AC28" s="85"/>
      <c r="AD28" s="85">
        <v>1</v>
      </c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>
        <v>7</v>
      </c>
      <c r="AQ28" s="85"/>
      <c r="AR28" s="85"/>
      <c r="AS28" s="85"/>
      <c r="AT28" s="242" t="s">
        <v>150</v>
      </c>
      <c r="AU28" s="242"/>
      <c r="AV28" s="242"/>
      <c r="AW28" s="242"/>
      <c r="AX28" s="323" t="s">
        <v>154</v>
      </c>
      <c r="AY28" s="324"/>
      <c r="AZ28" s="324"/>
      <c r="BA28" s="325"/>
    </row>
    <row r="29" spans="1:53" s="93" customFormat="1" ht="14.25" customHeight="1">
      <c r="A29" s="26">
        <v>3</v>
      </c>
      <c r="B29" s="97" t="s">
        <v>244</v>
      </c>
      <c r="C29" s="98"/>
      <c r="D29" s="99"/>
      <c r="E29" s="367" t="s">
        <v>245</v>
      </c>
      <c r="F29" s="368"/>
      <c r="G29" s="368"/>
      <c r="H29" s="368"/>
      <c r="I29" s="368"/>
      <c r="J29" s="368"/>
      <c r="K29" s="368"/>
      <c r="L29" s="369"/>
      <c r="M29" s="91"/>
      <c r="N29" s="91"/>
      <c r="O29" s="84">
        <v>6</v>
      </c>
      <c r="P29" s="85"/>
      <c r="Q29" s="85"/>
      <c r="R29" s="92">
        <f>S29</f>
        <v>90</v>
      </c>
      <c r="S29" s="92">
        <f t="shared" si="0"/>
        <v>90</v>
      </c>
      <c r="T29" s="85">
        <v>3</v>
      </c>
      <c r="U29" s="85">
        <f>T29*30</f>
        <v>90</v>
      </c>
      <c r="V29" s="85">
        <f>SUM(W29,X29,Y29)</f>
        <v>48</v>
      </c>
      <c r="W29" s="85">
        <f>AB29*16</f>
        <v>32</v>
      </c>
      <c r="X29" s="85">
        <f>AC29*16</f>
        <v>16</v>
      </c>
      <c r="Y29" s="85"/>
      <c r="Z29" s="85">
        <f>U29-V29</f>
        <v>42</v>
      </c>
      <c r="AA29" s="85">
        <f>AB29+AC29+AD29</f>
        <v>3</v>
      </c>
      <c r="AB29" s="85">
        <v>2</v>
      </c>
      <c r="AC29" s="85">
        <v>1</v>
      </c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>
        <v>7</v>
      </c>
      <c r="AQ29" s="85"/>
      <c r="AR29" s="85"/>
      <c r="AS29" s="85"/>
      <c r="AT29" s="242" t="s">
        <v>150</v>
      </c>
      <c r="AU29" s="242"/>
      <c r="AV29" s="242"/>
      <c r="AW29" s="242"/>
      <c r="AX29" s="323" t="s">
        <v>151</v>
      </c>
      <c r="AY29" s="324"/>
      <c r="AZ29" s="324"/>
      <c r="BA29" s="325"/>
    </row>
    <row r="30" spans="1:53" s="93" customFormat="1" ht="15" customHeight="1">
      <c r="A30" s="26">
        <v>4</v>
      </c>
      <c r="B30" s="97" t="s">
        <v>246</v>
      </c>
      <c r="C30" s="98"/>
      <c r="D30" s="99"/>
      <c r="E30" s="367" t="s">
        <v>247</v>
      </c>
      <c r="F30" s="368"/>
      <c r="G30" s="368"/>
      <c r="H30" s="368"/>
      <c r="I30" s="368"/>
      <c r="J30" s="368"/>
      <c r="K30" s="368"/>
      <c r="L30" s="369"/>
      <c r="M30" s="91"/>
      <c r="N30" s="91"/>
      <c r="O30" s="84">
        <v>6</v>
      </c>
      <c r="P30" s="85"/>
      <c r="Q30" s="85"/>
      <c r="R30" s="92">
        <f>S30</f>
        <v>90</v>
      </c>
      <c r="S30" s="92">
        <f t="shared" si="0"/>
        <v>90</v>
      </c>
      <c r="T30" s="85">
        <v>3</v>
      </c>
      <c r="U30" s="85">
        <f>T30*30</f>
        <v>90</v>
      </c>
      <c r="V30" s="85">
        <f>SUM(W30,X30,Y30)</f>
        <v>48</v>
      </c>
      <c r="W30" s="85">
        <f>AB30*16</f>
        <v>32</v>
      </c>
      <c r="X30" s="85">
        <f>AC30*16</f>
        <v>16</v>
      </c>
      <c r="Y30" s="85"/>
      <c r="Z30" s="85">
        <f>U30-V30</f>
        <v>42</v>
      </c>
      <c r="AA30" s="85">
        <f>AB30+AC30+AD30</f>
        <v>3</v>
      </c>
      <c r="AB30" s="85">
        <v>2</v>
      </c>
      <c r="AC30" s="85">
        <v>1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>
        <v>7</v>
      </c>
      <c r="AR30" s="85"/>
      <c r="AS30" s="85"/>
      <c r="AT30" s="242" t="s">
        <v>150</v>
      </c>
      <c r="AU30" s="242"/>
      <c r="AV30" s="242"/>
      <c r="AW30" s="242"/>
      <c r="AX30" s="323" t="s">
        <v>151</v>
      </c>
      <c r="AY30" s="324"/>
      <c r="AZ30" s="324"/>
      <c r="BA30" s="325"/>
    </row>
    <row r="31" spans="1:53" s="93" customFormat="1" ht="35.25" customHeight="1">
      <c r="A31" s="26">
        <v>5</v>
      </c>
      <c r="B31" s="97" t="s">
        <v>248</v>
      </c>
      <c r="C31" s="98"/>
      <c r="D31" s="99"/>
      <c r="E31" s="367" t="s">
        <v>249</v>
      </c>
      <c r="F31" s="368"/>
      <c r="G31" s="368"/>
      <c r="H31" s="368"/>
      <c r="I31" s="368"/>
      <c r="J31" s="368"/>
      <c r="K31" s="368"/>
      <c r="L31" s="369"/>
      <c r="M31" s="91"/>
      <c r="N31" s="91"/>
      <c r="O31" s="84">
        <v>6</v>
      </c>
      <c r="P31" s="85"/>
      <c r="Q31" s="85"/>
      <c r="R31" s="92">
        <f>S31</f>
        <v>90</v>
      </c>
      <c r="S31" s="92">
        <f t="shared" si="0"/>
        <v>90</v>
      </c>
      <c r="T31" s="85">
        <v>3</v>
      </c>
      <c r="U31" s="85">
        <f>T31*30</f>
        <v>90</v>
      </c>
      <c r="V31" s="85">
        <f>SUM(W31,X31,Y31)</f>
        <v>48</v>
      </c>
      <c r="W31" s="85">
        <f>AB31*16</f>
        <v>32</v>
      </c>
      <c r="X31" s="85">
        <f>AC31*16</f>
        <v>16</v>
      </c>
      <c r="Y31" s="85"/>
      <c r="Z31" s="85">
        <f>U31-V31</f>
        <v>42</v>
      </c>
      <c r="AA31" s="85">
        <f>AB31+AC31+AD31</f>
        <v>3</v>
      </c>
      <c r="AB31" s="85">
        <v>2</v>
      </c>
      <c r="AC31" s="85">
        <v>1</v>
      </c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>
        <v>7</v>
      </c>
      <c r="AR31" s="85"/>
      <c r="AS31" s="85"/>
      <c r="AT31" s="242" t="s">
        <v>150</v>
      </c>
      <c r="AU31" s="242"/>
      <c r="AV31" s="242"/>
      <c r="AW31" s="242"/>
      <c r="AX31" s="88" t="s">
        <v>250</v>
      </c>
      <c r="AY31" s="88"/>
      <c r="AZ31" s="88"/>
      <c r="BA31" s="88"/>
    </row>
    <row r="32" spans="1:53" s="93" customFormat="1" ht="37.5" customHeight="1">
      <c r="A32" s="26">
        <v>6</v>
      </c>
      <c r="B32" s="97" t="s">
        <v>251</v>
      </c>
      <c r="C32" s="98"/>
      <c r="D32" s="99"/>
      <c r="E32" s="366" t="s">
        <v>252</v>
      </c>
      <c r="F32" s="366"/>
      <c r="G32" s="366"/>
      <c r="H32" s="366"/>
      <c r="I32" s="366"/>
      <c r="J32" s="366"/>
      <c r="K32" s="366"/>
      <c r="L32" s="366"/>
      <c r="M32" s="91"/>
      <c r="N32" s="91"/>
      <c r="O32" s="84">
        <v>6</v>
      </c>
      <c r="P32" s="85"/>
      <c r="Q32" s="85"/>
      <c r="R32" s="92">
        <v>90</v>
      </c>
      <c r="S32" s="92">
        <f t="shared" si="0"/>
        <v>90</v>
      </c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>
        <v>3</v>
      </c>
      <c r="AF32" s="85">
        <f>AE32*30</f>
        <v>90</v>
      </c>
      <c r="AG32" s="85">
        <f>SUM(AH32,AI32,AJ32)</f>
        <v>30</v>
      </c>
      <c r="AH32" s="85">
        <f>AM32*10</f>
        <v>10</v>
      </c>
      <c r="AI32" s="85">
        <f>AN32*10</f>
        <v>20</v>
      </c>
      <c r="AJ32" s="85"/>
      <c r="AK32" s="85">
        <f>AF32-AG32</f>
        <v>60</v>
      </c>
      <c r="AL32" s="85">
        <f>AM32+AN32+AO32</f>
        <v>3</v>
      </c>
      <c r="AM32" s="85">
        <v>1</v>
      </c>
      <c r="AN32" s="85">
        <v>2</v>
      </c>
      <c r="AO32" s="85"/>
      <c r="AP32" s="85"/>
      <c r="AQ32" s="85">
        <v>8</v>
      </c>
      <c r="AR32" s="85"/>
      <c r="AS32" s="85"/>
      <c r="AT32" s="242" t="s">
        <v>240</v>
      </c>
      <c r="AU32" s="242"/>
      <c r="AV32" s="242"/>
      <c r="AW32" s="242"/>
      <c r="AX32" s="88" t="s">
        <v>163</v>
      </c>
      <c r="AY32" s="88"/>
      <c r="AZ32" s="88"/>
      <c r="BA32" s="88"/>
    </row>
    <row r="33" spans="1:53" s="89" customFormat="1" ht="15.75" customHeight="1">
      <c r="A33" s="26"/>
      <c r="B33" s="79" t="s">
        <v>204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1"/>
    </row>
    <row r="34" spans="1:53" s="4" customFormat="1" ht="12.75">
      <c r="A34" s="26">
        <v>1</v>
      </c>
      <c r="B34" s="97" t="s">
        <v>253</v>
      </c>
      <c r="C34" s="98"/>
      <c r="D34" s="99"/>
      <c r="E34" s="83" t="s">
        <v>254</v>
      </c>
      <c r="F34" s="83"/>
      <c r="G34" s="83"/>
      <c r="H34" s="83"/>
      <c r="I34" s="83"/>
      <c r="J34" s="83"/>
      <c r="K34" s="83"/>
      <c r="L34" s="83"/>
      <c r="M34" s="246"/>
      <c r="N34" s="246"/>
      <c r="O34" s="84">
        <v>6</v>
      </c>
      <c r="P34" s="85">
        <v>1</v>
      </c>
      <c r="Q34" s="85">
        <v>1</v>
      </c>
      <c r="R34" s="92">
        <f>S34</f>
        <v>105</v>
      </c>
      <c r="S34" s="92">
        <f>U34+AF34</f>
        <v>105</v>
      </c>
      <c r="T34" s="85">
        <v>3.5</v>
      </c>
      <c r="U34" s="85">
        <f>T34*30</f>
        <v>105</v>
      </c>
      <c r="V34" s="85">
        <f>SUM(W34,X34,Y34)</f>
        <v>64</v>
      </c>
      <c r="W34" s="85">
        <f>AB34*16</f>
        <v>32</v>
      </c>
      <c r="X34" s="85"/>
      <c r="Y34" s="85">
        <f>AD34*16</f>
        <v>32</v>
      </c>
      <c r="Z34" s="85">
        <f>U34-V34</f>
        <v>41</v>
      </c>
      <c r="AA34" s="85">
        <f>AB34+AC34+AD34</f>
        <v>4</v>
      </c>
      <c r="AB34" s="85">
        <v>2</v>
      </c>
      <c r="AC34" s="85"/>
      <c r="AD34" s="85">
        <v>2</v>
      </c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>
        <v>7</v>
      </c>
      <c r="AQ34" s="85"/>
      <c r="AR34" s="85"/>
      <c r="AS34" s="245"/>
      <c r="AT34" s="250"/>
      <c r="AU34" s="250"/>
      <c r="AV34" s="250"/>
      <c r="AW34" s="250"/>
      <c r="AX34" s="88" t="s">
        <v>167</v>
      </c>
      <c r="AY34" s="88"/>
      <c r="AZ34" s="88"/>
      <c r="BA34" s="88"/>
    </row>
    <row r="35" spans="1:53" s="4" customFormat="1" ht="21.75" customHeight="1">
      <c r="A35" s="26">
        <v>2</v>
      </c>
      <c r="B35" s="97" t="s">
        <v>218</v>
      </c>
      <c r="C35" s="98"/>
      <c r="D35" s="99"/>
      <c r="E35" s="83" t="s">
        <v>169</v>
      </c>
      <c r="F35" s="83"/>
      <c r="G35" s="83"/>
      <c r="H35" s="83"/>
      <c r="I35" s="83"/>
      <c r="J35" s="83"/>
      <c r="K35" s="83"/>
      <c r="L35" s="83"/>
      <c r="M35" s="246"/>
      <c r="N35" s="246"/>
      <c r="O35" s="84">
        <v>6</v>
      </c>
      <c r="P35" s="85">
        <v>1</v>
      </c>
      <c r="Q35" s="85">
        <v>1</v>
      </c>
      <c r="R35" s="92">
        <f>S35</f>
        <v>105</v>
      </c>
      <c r="S35" s="92">
        <f>U35+AF35</f>
        <v>105</v>
      </c>
      <c r="T35" s="85">
        <v>3.5</v>
      </c>
      <c r="U35" s="85">
        <f>T35*30</f>
        <v>105</v>
      </c>
      <c r="V35" s="85">
        <f>SUM(W35,X35,Y35)</f>
        <v>64</v>
      </c>
      <c r="W35" s="85">
        <f>AB35*16</f>
        <v>32</v>
      </c>
      <c r="X35" s="85"/>
      <c r="Y35" s="85">
        <f>AD35*16</f>
        <v>32</v>
      </c>
      <c r="Z35" s="85">
        <f>U35-V35</f>
        <v>41</v>
      </c>
      <c r="AA35" s="85">
        <f>AB35+AC35+AD35</f>
        <v>4</v>
      </c>
      <c r="AB35" s="85">
        <v>2</v>
      </c>
      <c r="AC35" s="85"/>
      <c r="AD35" s="85">
        <v>2</v>
      </c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>
        <v>7</v>
      </c>
      <c r="AQ35" s="85"/>
      <c r="AR35" s="85"/>
      <c r="AS35" s="245"/>
      <c r="AT35" s="250"/>
      <c r="AU35" s="250"/>
      <c r="AV35" s="250"/>
      <c r="AW35" s="250"/>
      <c r="AX35" s="88" t="s">
        <v>167</v>
      </c>
      <c r="AY35" s="88"/>
      <c r="AZ35" s="88"/>
      <c r="BA35" s="88"/>
    </row>
    <row r="36" spans="1:53" s="4" customFormat="1" ht="16.5" customHeight="1">
      <c r="A36" s="79" t="s">
        <v>174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1"/>
    </row>
    <row r="37" spans="1:53" ht="15" customHeight="1">
      <c r="A37" s="332" t="s">
        <v>216</v>
      </c>
      <c r="B37" s="333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4"/>
    </row>
    <row r="38" spans="1:53" s="4" customFormat="1" ht="26.25" customHeight="1">
      <c r="A38" s="329">
        <v>1</v>
      </c>
      <c r="B38" s="97" t="s">
        <v>255</v>
      </c>
      <c r="C38" s="98"/>
      <c r="D38" s="99"/>
      <c r="E38" s="90" t="s">
        <v>256</v>
      </c>
      <c r="F38" s="90"/>
      <c r="G38" s="90"/>
      <c r="H38" s="90"/>
      <c r="I38" s="90"/>
      <c r="J38" s="90"/>
      <c r="K38" s="90"/>
      <c r="L38" s="90"/>
      <c r="M38" s="370"/>
      <c r="N38" s="370"/>
      <c r="O38" s="84">
        <v>6</v>
      </c>
      <c r="P38" s="85"/>
      <c r="Q38" s="85"/>
      <c r="R38" s="92">
        <f aca="true" t="shared" si="1" ref="R38:R43">S38</f>
        <v>120</v>
      </c>
      <c r="S38" s="92">
        <f aca="true" t="shared" si="2" ref="S38:S43">U38+AF38</f>
        <v>120</v>
      </c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>
        <v>4</v>
      </c>
      <c r="AF38" s="85">
        <f>AE38*30</f>
        <v>120</v>
      </c>
      <c r="AG38" s="85">
        <f>SUM(AH38,AI38,AJ38)</f>
        <v>50</v>
      </c>
      <c r="AH38" s="85">
        <f aca="true" t="shared" si="3" ref="AH38:AI41">AM38*10</f>
        <v>30</v>
      </c>
      <c r="AI38" s="85">
        <f t="shared" si="3"/>
        <v>20</v>
      </c>
      <c r="AJ38" s="85"/>
      <c r="AK38" s="85">
        <f>AF38-AG38</f>
        <v>70</v>
      </c>
      <c r="AL38" s="85">
        <f>AM38+AN38+AO38</f>
        <v>5</v>
      </c>
      <c r="AM38" s="85">
        <v>3</v>
      </c>
      <c r="AN38" s="85">
        <v>2</v>
      </c>
      <c r="AO38" s="370"/>
      <c r="AP38" s="370"/>
      <c r="AQ38" s="329">
        <v>8</v>
      </c>
      <c r="AR38" s="370"/>
      <c r="AS38" s="370"/>
      <c r="AT38" s="242" t="s">
        <v>150</v>
      </c>
      <c r="AU38" s="242"/>
      <c r="AV38" s="242"/>
      <c r="AW38" s="242"/>
      <c r="AX38" s="88" t="s">
        <v>151</v>
      </c>
      <c r="AY38" s="88"/>
      <c r="AZ38" s="88"/>
      <c r="BA38" s="88"/>
    </row>
    <row r="39" spans="1:53" ht="23.25" customHeight="1">
      <c r="A39" s="329">
        <v>2</v>
      </c>
      <c r="B39" s="97" t="s">
        <v>257</v>
      </c>
      <c r="C39" s="98"/>
      <c r="D39" s="99"/>
      <c r="E39" s="90" t="s">
        <v>258</v>
      </c>
      <c r="F39" s="90"/>
      <c r="G39" s="90"/>
      <c r="H39" s="90"/>
      <c r="I39" s="90"/>
      <c r="J39" s="90"/>
      <c r="K39" s="90"/>
      <c r="L39" s="90"/>
      <c r="M39" s="370"/>
      <c r="N39" s="370"/>
      <c r="O39" s="84">
        <v>6</v>
      </c>
      <c r="P39" s="85"/>
      <c r="Q39" s="85"/>
      <c r="R39" s="92">
        <f t="shared" si="1"/>
        <v>120</v>
      </c>
      <c r="S39" s="92">
        <f t="shared" si="2"/>
        <v>120</v>
      </c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>
        <v>4</v>
      </c>
      <c r="AF39" s="85">
        <f>AE39*30</f>
        <v>120</v>
      </c>
      <c r="AG39" s="85">
        <f>SUM(AH39,AI39,AJ39)</f>
        <v>50</v>
      </c>
      <c r="AH39" s="85">
        <f t="shared" si="3"/>
        <v>30</v>
      </c>
      <c r="AI39" s="85">
        <f t="shared" si="3"/>
        <v>20</v>
      </c>
      <c r="AJ39" s="85"/>
      <c r="AK39" s="85">
        <f>AF39-AG39</f>
        <v>70</v>
      </c>
      <c r="AL39" s="85">
        <f>AM39+AN39+AO39</f>
        <v>5</v>
      </c>
      <c r="AM39" s="85">
        <v>3</v>
      </c>
      <c r="AN39" s="85">
        <v>2</v>
      </c>
      <c r="AO39" s="370"/>
      <c r="AP39" s="370"/>
      <c r="AQ39" s="329">
        <v>8</v>
      </c>
      <c r="AR39" s="370"/>
      <c r="AS39" s="370"/>
      <c r="AT39" s="242" t="s">
        <v>150</v>
      </c>
      <c r="AU39" s="242"/>
      <c r="AV39" s="242"/>
      <c r="AW39" s="242"/>
      <c r="AX39" s="371" t="s">
        <v>201</v>
      </c>
      <c r="AY39" s="371"/>
      <c r="AZ39" s="371"/>
      <c r="BA39" s="371"/>
    </row>
    <row r="40" spans="1:53" ht="25.5" customHeight="1">
      <c r="A40" s="329">
        <v>3</v>
      </c>
      <c r="B40" s="97" t="s">
        <v>205</v>
      </c>
      <c r="C40" s="98"/>
      <c r="D40" s="99"/>
      <c r="E40" s="90" t="s">
        <v>259</v>
      </c>
      <c r="F40" s="90"/>
      <c r="G40" s="90"/>
      <c r="H40" s="90"/>
      <c r="I40" s="90"/>
      <c r="J40" s="90"/>
      <c r="K40" s="90"/>
      <c r="L40" s="90"/>
      <c r="M40" s="370"/>
      <c r="N40" s="370"/>
      <c r="O40" s="84">
        <v>6</v>
      </c>
      <c r="P40" s="85"/>
      <c r="Q40" s="85"/>
      <c r="R40" s="92">
        <f t="shared" si="1"/>
        <v>120</v>
      </c>
      <c r="S40" s="92">
        <f t="shared" si="2"/>
        <v>120</v>
      </c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>
        <v>4</v>
      </c>
      <c r="AF40" s="85">
        <f>AE40*30</f>
        <v>120</v>
      </c>
      <c r="AG40" s="85">
        <f>SUM(AH40,AI40,AJ40)</f>
        <v>50</v>
      </c>
      <c r="AH40" s="85">
        <f t="shared" si="3"/>
        <v>30</v>
      </c>
      <c r="AI40" s="85">
        <f t="shared" si="3"/>
        <v>20</v>
      </c>
      <c r="AJ40" s="85"/>
      <c r="AK40" s="85">
        <f>AF40-AG40</f>
        <v>70</v>
      </c>
      <c r="AL40" s="85">
        <f>AM40+AN40+AO40</f>
        <v>5</v>
      </c>
      <c r="AM40" s="85">
        <v>3</v>
      </c>
      <c r="AN40" s="85">
        <v>2</v>
      </c>
      <c r="AO40" s="370"/>
      <c r="AP40" s="370"/>
      <c r="AQ40" s="329">
        <v>8</v>
      </c>
      <c r="AR40" s="370"/>
      <c r="AS40" s="370"/>
      <c r="AT40" s="242" t="s">
        <v>150</v>
      </c>
      <c r="AU40" s="242"/>
      <c r="AV40" s="242"/>
      <c r="AW40" s="242"/>
      <c r="AX40" s="371" t="s">
        <v>167</v>
      </c>
      <c r="AY40" s="371"/>
      <c r="AZ40" s="371"/>
      <c r="BA40" s="371"/>
    </row>
    <row r="41" spans="1:53" ht="18" customHeight="1">
      <c r="A41" s="254">
        <v>4</v>
      </c>
      <c r="B41" s="97" t="s">
        <v>207</v>
      </c>
      <c r="C41" s="98"/>
      <c r="D41" s="99"/>
      <c r="E41" s="100" t="s">
        <v>260</v>
      </c>
      <c r="F41" s="101"/>
      <c r="G41" s="101"/>
      <c r="H41" s="101"/>
      <c r="I41" s="101"/>
      <c r="J41" s="101"/>
      <c r="K41" s="101"/>
      <c r="L41" s="102"/>
      <c r="M41" s="372"/>
      <c r="N41" s="372"/>
      <c r="O41" s="84">
        <v>6</v>
      </c>
      <c r="P41" s="85"/>
      <c r="Q41" s="85"/>
      <c r="R41" s="92">
        <f t="shared" si="1"/>
        <v>120</v>
      </c>
      <c r="S41" s="92">
        <f t="shared" si="2"/>
        <v>120</v>
      </c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>
        <v>4</v>
      </c>
      <c r="AF41" s="85">
        <f>AE41*30</f>
        <v>120</v>
      </c>
      <c r="AG41" s="85">
        <f>SUM(AH41,AI41,AJ41)</f>
        <v>50</v>
      </c>
      <c r="AH41" s="85">
        <f t="shared" si="3"/>
        <v>30</v>
      </c>
      <c r="AI41" s="85">
        <f t="shared" si="3"/>
        <v>20</v>
      </c>
      <c r="AJ41" s="85"/>
      <c r="AK41" s="85">
        <f>AF41-AG41</f>
        <v>70</v>
      </c>
      <c r="AL41" s="85">
        <f>AM41+AN41+AO41</f>
        <v>5</v>
      </c>
      <c r="AM41" s="85">
        <v>3</v>
      </c>
      <c r="AN41" s="85">
        <v>2</v>
      </c>
      <c r="AO41" s="370"/>
      <c r="AP41" s="370"/>
      <c r="AQ41" s="329">
        <v>8</v>
      </c>
      <c r="AR41" s="372"/>
      <c r="AS41" s="372"/>
      <c r="AT41" s="242" t="s">
        <v>150</v>
      </c>
      <c r="AU41" s="242"/>
      <c r="AV41" s="242"/>
      <c r="AW41" s="242"/>
      <c r="AX41" s="371" t="s">
        <v>151</v>
      </c>
      <c r="AY41" s="371"/>
      <c r="AZ41" s="371"/>
      <c r="BA41" s="371"/>
    </row>
    <row r="42" spans="1:53" ht="21.75" customHeight="1">
      <c r="A42" s="254">
        <v>5</v>
      </c>
      <c r="B42" s="97" t="s">
        <v>211</v>
      </c>
      <c r="C42" s="98"/>
      <c r="D42" s="99"/>
      <c r="E42" s="100" t="s">
        <v>261</v>
      </c>
      <c r="F42" s="101"/>
      <c r="G42" s="101"/>
      <c r="H42" s="101"/>
      <c r="I42" s="101"/>
      <c r="J42" s="101"/>
      <c r="K42" s="101"/>
      <c r="L42" s="102"/>
      <c r="M42" s="372"/>
      <c r="N42" s="372"/>
      <c r="O42" s="84">
        <v>6</v>
      </c>
      <c r="P42" s="85"/>
      <c r="Q42" s="85"/>
      <c r="R42" s="92">
        <f t="shared" si="1"/>
        <v>90</v>
      </c>
      <c r="S42" s="92">
        <f t="shared" si="2"/>
        <v>90</v>
      </c>
      <c r="T42" s="85">
        <v>3</v>
      </c>
      <c r="U42" s="85">
        <f>T42*30</f>
        <v>90</v>
      </c>
      <c r="V42" s="85">
        <f>SUM(W42,X42,Y42)</f>
        <v>48</v>
      </c>
      <c r="W42" s="85">
        <f>AB42*16</f>
        <v>32</v>
      </c>
      <c r="X42" s="85">
        <f>AC42*16</f>
        <v>16</v>
      </c>
      <c r="Y42" s="85"/>
      <c r="Z42" s="85">
        <f>U42-V42</f>
        <v>42</v>
      </c>
      <c r="AA42" s="85">
        <f>AB42+AC42+AD42</f>
        <v>3</v>
      </c>
      <c r="AB42" s="85">
        <v>2</v>
      </c>
      <c r="AC42" s="85">
        <v>1</v>
      </c>
      <c r="AD42" s="85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372"/>
      <c r="AQ42" s="254">
        <v>7</v>
      </c>
      <c r="AR42" s="372"/>
      <c r="AS42" s="372"/>
      <c r="AT42" s="242" t="s">
        <v>150</v>
      </c>
      <c r="AU42" s="242"/>
      <c r="AV42" s="242"/>
      <c r="AW42" s="242"/>
      <c r="AX42" s="371" t="s">
        <v>201</v>
      </c>
      <c r="AY42" s="371"/>
      <c r="AZ42" s="371"/>
      <c r="BA42" s="371"/>
    </row>
    <row r="43" spans="1:53" ht="28.5" customHeight="1">
      <c r="A43" s="254">
        <v>6</v>
      </c>
      <c r="B43" s="97" t="s">
        <v>253</v>
      </c>
      <c r="C43" s="98"/>
      <c r="D43" s="99"/>
      <c r="E43" s="373" t="s">
        <v>262</v>
      </c>
      <c r="F43" s="374"/>
      <c r="G43" s="374"/>
      <c r="H43" s="374"/>
      <c r="I43" s="374"/>
      <c r="J43" s="374"/>
      <c r="K43" s="374"/>
      <c r="L43" s="375"/>
      <c r="M43" s="372"/>
      <c r="N43" s="372"/>
      <c r="O43" s="84">
        <v>6</v>
      </c>
      <c r="P43" s="85"/>
      <c r="Q43" s="85"/>
      <c r="R43" s="92">
        <f t="shared" si="1"/>
        <v>90</v>
      </c>
      <c r="S43" s="92">
        <f t="shared" si="2"/>
        <v>90</v>
      </c>
      <c r="T43" s="85">
        <v>3</v>
      </c>
      <c r="U43" s="85">
        <f>T43*30</f>
        <v>90</v>
      </c>
      <c r="V43" s="85">
        <f>SUM(W43,X43,Y43)</f>
        <v>48</v>
      </c>
      <c r="W43" s="85">
        <f>AB43*16</f>
        <v>32</v>
      </c>
      <c r="X43" s="85">
        <f>AC43*16</f>
        <v>16</v>
      </c>
      <c r="Y43" s="85"/>
      <c r="Z43" s="85">
        <f>U43-V43</f>
        <v>42</v>
      </c>
      <c r="AA43" s="85">
        <f>AB43+AC43+AD43</f>
        <v>3</v>
      </c>
      <c r="AB43" s="85">
        <v>2</v>
      </c>
      <c r="AC43" s="85">
        <v>1</v>
      </c>
      <c r="AD43" s="85"/>
      <c r="AE43" s="372"/>
      <c r="AF43" s="372"/>
      <c r="AG43" s="372"/>
      <c r="AH43" s="372"/>
      <c r="AI43" s="372"/>
      <c r="AJ43" s="372"/>
      <c r="AK43" s="372"/>
      <c r="AL43" s="372"/>
      <c r="AM43" s="372"/>
      <c r="AN43" s="372"/>
      <c r="AO43" s="372"/>
      <c r="AP43" s="372"/>
      <c r="AQ43" s="254">
        <v>7</v>
      </c>
      <c r="AR43" s="372"/>
      <c r="AS43" s="372"/>
      <c r="AT43" s="242" t="s">
        <v>150</v>
      </c>
      <c r="AU43" s="242"/>
      <c r="AV43" s="242"/>
      <c r="AW43" s="242"/>
      <c r="AX43" s="371" t="s">
        <v>167</v>
      </c>
      <c r="AY43" s="371"/>
      <c r="AZ43" s="371"/>
      <c r="BA43" s="371"/>
    </row>
    <row r="44" spans="1:53" s="7" customFormat="1" ht="15.75" customHeight="1">
      <c r="A44" s="376" t="s">
        <v>111</v>
      </c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8"/>
      <c r="M44" s="379"/>
      <c r="N44" s="380"/>
      <c r="O44" s="380"/>
      <c r="P44" s="380"/>
      <c r="Q44" s="380"/>
      <c r="R44" s="122"/>
      <c r="S44" s="122">
        <f aca="true" t="shared" si="4" ref="S44:AI44">SUM(S27:S43)</f>
        <v>1410</v>
      </c>
      <c r="T44" s="126">
        <f t="shared" si="4"/>
        <v>25</v>
      </c>
      <c r="U44" s="122">
        <f t="shared" si="4"/>
        <v>750</v>
      </c>
      <c r="V44" s="122">
        <f t="shared" si="4"/>
        <v>416</v>
      </c>
      <c r="W44" s="122">
        <f t="shared" si="4"/>
        <v>256</v>
      </c>
      <c r="X44" s="122">
        <f t="shared" si="4"/>
        <v>80</v>
      </c>
      <c r="Y44" s="122">
        <f t="shared" si="4"/>
        <v>80</v>
      </c>
      <c r="Z44" s="122">
        <f t="shared" si="4"/>
        <v>334</v>
      </c>
      <c r="AA44" s="122">
        <f t="shared" si="4"/>
        <v>26</v>
      </c>
      <c r="AB44" s="122">
        <f t="shared" si="4"/>
        <v>16</v>
      </c>
      <c r="AC44" s="122">
        <f t="shared" si="4"/>
        <v>5</v>
      </c>
      <c r="AD44" s="122">
        <f t="shared" si="4"/>
        <v>5</v>
      </c>
      <c r="AE44" s="126">
        <f t="shared" si="4"/>
        <v>22</v>
      </c>
      <c r="AF44" s="122">
        <f t="shared" si="4"/>
        <v>660</v>
      </c>
      <c r="AG44" s="122">
        <f t="shared" si="4"/>
        <v>260</v>
      </c>
      <c r="AH44" s="122">
        <f t="shared" si="4"/>
        <v>140</v>
      </c>
      <c r="AI44" s="122">
        <f t="shared" si="4"/>
        <v>120</v>
      </c>
      <c r="AJ44" s="122"/>
      <c r="AK44" s="122">
        <f>SUM(AK27:AK43)</f>
        <v>400</v>
      </c>
      <c r="AL44" s="122">
        <f>SUM(AL27:AL43)</f>
        <v>26</v>
      </c>
      <c r="AM44" s="122">
        <f>SUM(AM27:AM43)</f>
        <v>14</v>
      </c>
      <c r="AN44" s="122">
        <f>SUM(AN27:AN43)</f>
        <v>12</v>
      </c>
      <c r="AO44" s="122"/>
      <c r="AP44" s="127" t="s">
        <v>263</v>
      </c>
      <c r="AQ44" s="127" t="s">
        <v>264</v>
      </c>
      <c r="AR44" s="129"/>
      <c r="AS44" s="130"/>
      <c r="AT44" s="381"/>
      <c r="AU44" s="381"/>
      <c r="AV44" s="381"/>
      <c r="AW44" s="382"/>
      <c r="AX44" s="383"/>
      <c r="AY44" s="383"/>
      <c r="AZ44" s="383"/>
      <c r="BA44" s="384"/>
    </row>
    <row r="45" spans="3:53" ht="12.75">
      <c r="C45" s="8" t="s">
        <v>114</v>
      </c>
      <c r="AD45" s="309"/>
      <c r="AE45" s="385"/>
      <c r="AF45" s="385"/>
      <c r="AG45" s="385"/>
      <c r="AH45" s="385"/>
      <c r="AI45" s="385"/>
      <c r="AJ45" s="385"/>
      <c r="AK45" s="385"/>
      <c r="AL45" s="309"/>
      <c r="AM45" s="309"/>
      <c r="AN45" s="309"/>
      <c r="AO45" s="309"/>
      <c r="AP45" s="309"/>
      <c r="AQ45" s="309"/>
      <c r="AR45" s="309"/>
      <c r="AS45" s="133"/>
      <c r="AT45" s="264"/>
      <c r="AU45" s="264"/>
      <c r="AV45" s="267"/>
      <c r="AW45" s="267"/>
      <c r="AX45" s="135"/>
      <c r="AY45" s="135"/>
      <c r="AZ45" s="136"/>
      <c r="BA45" s="136"/>
    </row>
    <row r="46" spans="1:47" ht="10.5" customHeight="1">
      <c r="A46" s="137" t="s">
        <v>115</v>
      </c>
      <c r="B46" s="138"/>
      <c r="C46" s="42" t="s">
        <v>116</v>
      </c>
      <c r="D46" s="43"/>
      <c r="E46" s="43"/>
      <c r="F46" s="43"/>
      <c r="G46" s="43"/>
      <c r="H46" s="43"/>
      <c r="I46" s="43"/>
      <c r="J46" s="43"/>
      <c r="K46" s="43"/>
      <c r="L46" s="44"/>
      <c r="M46" s="42" t="s">
        <v>117</v>
      </c>
      <c r="N46" s="43"/>
      <c r="O46" s="44"/>
      <c r="P46" s="45" t="s">
        <v>118</v>
      </c>
      <c r="Q46" s="46"/>
      <c r="R46" s="45" t="s">
        <v>119</v>
      </c>
      <c r="S46" s="61"/>
      <c r="T46" s="46"/>
      <c r="U46" s="45" t="s">
        <v>118</v>
      </c>
      <c r="V46" s="46"/>
      <c r="W46" s="45" t="s">
        <v>120</v>
      </c>
      <c r="X46" s="46"/>
      <c r="AD46" s="344"/>
      <c r="AE46" s="344"/>
      <c r="AF46" s="344"/>
      <c r="AG46" s="386"/>
      <c r="AH46" s="386"/>
      <c r="AI46" s="371" t="s">
        <v>265</v>
      </c>
      <c r="AJ46" s="371"/>
      <c r="AK46" s="371"/>
      <c r="AL46" s="371"/>
      <c r="AM46" s="371"/>
      <c r="AN46" s="371"/>
      <c r="AO46" s="371" t="s">
        <v>117</v>
      </c>
      <c r="AP46" s="371"/>
      <c r="AQ46" s="371"/>
      <c r="AR46" s="387" t="s">
        <v>266</v>
      </c>
      <c r="AS46" s="387"/>
      <c r="AT46" s="387"/>
      <c r="AU46" s="387"/>
    </row>
    <row r="47" spans="1:53" s="133" customFormat="1" ht="10.5" customHeight="1">
      <c r="A47" s="146" t="s">
        <v>121</v>
      </c>
      <c r="B47" s="147"/>
      <c r="C47" s="53"/>
      <c r="D47" s="54"/>
      <c r="E47" s="54"/>
      <c r="F47" s="54"/>
      <c r="G47" s="54"/>
      <c r="H47" s="54"/>
      <c r="I47" s="54"/>
      <c r="J47" s="54"/>
      <c r="K47" s="54"/>
      <c r="L47" s="55"/>
      <c r="M47" s="53"/>
      <c r="N47" s="54"/>
      <c r="O47" s="55"/>
      <c r="P47" s="313" t="s">
        <v>122</v>
      </c>
      <c r="Q47" s="314"/>
      <c r="R47" s="313" t="s">
        <v>123</v>
      </c>
      <c r="S47" s="388"/>
      <c r="T47" s="314"/>
      <c r="U47" s="313" t="s">
        <v>124</v>
      </c>
      <c r="V47" s="314"/>
      <c r="W47" s="313" t="s">
        <v>125</v>
      </c>
      <c r="X47" s="314"/>
      <c r="Y47" s="309"/>
      <c r="Z47" s="309"/>
      <c r="AA47" s="309"/>
      <c r="AB47" s="309"/>
      <c r="AC47" s="309"/>
      <c r="AD47" s="344"/>
      <c r="AE47" s="344"/>
      <c r="AF47" s="344"/>
      <c r="AG47" s="386"/>
      <c r="AH47" s="386"/>
      <c r="AI47" s="371"/>
      <c r="AJ47" s="371"/>
      <c r="AK47" s="371"/>
      <c r="AL47" s="371"/>
      <c r="AM47" s="371"/>
      <c r="AN47" s="371"/>
      <c r="AO47" s="371"/>
      <c r="AP47" s="371"/>
      <c r="AQ47" s="371"/>
      <c r="AR47" s="387"/>
      <c r="AS47" s="387"/>
      <c r="AT47" s="387"/>
      <c r="AU47" s="387"/>
      <c r="AV47" s="267"/>
      <c r="AW47" s="267"/>
      <c r="AX47" s="135"/>
      <c r="AY47" s="135"/>
      <c r="AZ47" s="136"/>
      <c r="BA47" s="136"/>
    </row>
    <row r="48" spans="1:53" s="133" customFormat="1" ht="25.5" customHeight="1">
      <c r="A48" s="154"/>
      <c r="B48" s="160"/>
      <c r="C48" s="74"/>
      <c r="D48" s="75"/>
      <c r="E48" s="75"/>
      <c r="F48" s="75"/>
      <c r="G48" s="75"/>
      <c r="H48" s="75"/>
      <c r="I48" s="75"/>
      <c r="J48" s="75"/>
      <c r="K48" s="75"/>
      <c r="L48" s="76"/>
      <c r="M48" s="74"/>
      <c r="N48" s="75"/>
      <c r="O48" s="76"/>
      <c r="P48" s="389"/>
      <c r="Q48" s="390"/>
      <c r="R48" s="56" t="s">
        <v>126</v>
      </c>
      <c r="S48" s="66"/>
      <c r="T48" s="57"/>
      <c r="U48" s="56"/>
      <c r="V48" s="57"/>
      <c r="W48" s="56"/>
      <c r="X48" s="57"/>
      <c r="Y48" s="16"/>
      <c r="Z48" s="16"/>
      <c r="AA48" s="16"/>
      <c r="AB48" s="16"/>
      <c r="AC48" s="16"/>
      <c r="AD48" s="344"/>
      <c r="AE48" s="344"/>
      <c r="AF48" s="344"/>
      <c r="AG48" s="344"/>
      <c r="AH48" s="344"/>
      <c r="AI48" s="391" t="s">
        <v>267</v>
      </c>
      <c r="AJ48" s="392"/>
      <c r="AK48" s="392"/>
      <c r="AL48" s="392"/>
      <c r="AM48" s="392"/>
      <c r="AN48" s="393"/>
      <c r="AO48" s="359">
        <v>8</v>
      </c>
      <c r="AP48" s="359"/>
      <c r="AQ48" s="359"/>
      <c r="AR48" s="359">
        <v>4</v>
      </c>
      <c r="AS48" s="359"/>
      <c r="AT48" s="359"/>
      <c r="AU48" s="359"/>
      <c r="AV48" s="267"/>
      <c r="AW48" s="267"/>
      <c r="AX48" s="135"/>
      <c r="AY48" s="135"/>
      <c r="AZ48" s="136"/>
      <c r="BA48" s="136"/>
    </row>
    <row r="49" spans="1:53" s="133" customFormat="1" ht="18" customHeight="1">
      <c r="A49" s="168">
        <v>1</v>
      </c>
      <c r="B49" s="169"/>
      <c r="C49" s="394" t="s">
        <v>268</v>
      </c>
      <c r="D49" s="395"/>
      <c r="E49" s="395"/>
      <c r="F49" s="395"/>
      <c r="G49" s="395"/>
      <c r="H49" s="395"/>
      <c r="I49" s="395"/>
      <c r="J49" s="395"/>
      <c r="K49" s="395"/>
      <c r="L49" s="396"/>
      <c r="M49" s="353">
        <v>8</v>
      </c>
      <c r="N49" s="397"/>
      <c r="O49" s="354"/>
      <c r="P49" s="353">
        <v>6</v>
      </c>
      <c r="Q49" s="354"/>
      <c r="R49" s="353">
        <v>9</v>
      </c>
      <c r="S49" s="397"/>
      <c r="T49" s="354"/>
      <c r="U49" s="353">
        <v>270</v>
      </c>
      <c r="V49" s="354"/>
      <c r="W49" s="52" t="s">
        <v>128</v>
      </c>
      <c r="X49" s="52"/>
      <c r="Y49" s="16"/>
      <c r="Z49" s="16"/>
      <c r="AA49" s="16"/>
      <c r="AB49" s="16"/>
      <c r="AC49" s="16"/>
      <c r="AD49" s="344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4"/>
      <c r="AP49" s="344"/>
      <c r="AQ49" s="344"/>
      <c r="AR49" s="344"/>
      <c r="AS49" s="145"/>
      <c r="AT49" s="275"/>
      <c r="AU49" s="275"/>
      <c r="AV49" s="267"/>
      <c r="AW49" s="267"/>
      <c r="AX49" s="135"/>
      <c r="AY49" s="135"/>
      <c r="AZ49" s="136"/>
      <c r="BA49" s="136"/>
    </row>
    <row r="50" ht="10.5" customHeight="1"/>
    <row r="51" spans="2:54" ht="12.75">
      <c r="B51" s="8" t="s">
        <v>271</v>
      </c>
      <c r="AC51" s="3" t="s">
        <v>272</v>
      </c>
      <c r="BB51" s="398"/>
    </row>
    <row r="52" spans="12:54" ht="12.75">
      <c r="L52" s="2" t="s">
        <v>273</v>
      </c>
      <c r="BB52" s="4"/>
    </row>
    <row r="53" spans="36:61" ht="12.75">
      <c r="AJ53" s="190" t="s">
        <v>269</v>
      </c>
      <c r="AK53" s="190"/>
      <c r="AL53" s="190"/>
      <c r="AM53" s="190"/>
      <c r="AN53" s="190"/>
      <c r="AO53" s="190"/>
      <c r="AP53" s="190"/>
      <c r="AQ53" s="190"/>
      <c r="AR53" s="190"/>
      <c r="AS53" s="190"/>
      <c r="AT53" s="190"/>
      <c r="AU53" s="190"/>
      <c r="AV53" s="190"/>
      <c r="AW53" s="190"/>
      <c r="AX53" s="190"/>
      <c r="AY53" s="190"/>
      <c r="AZ53" s="190"/>
      <c r="BA53" s="190"/>
      <c r="BI53" s="2">
        <f>SUM(BI34:BI50)</f>
        <v>0</v>
      </c>
    </row>
    <row r="54" spans="2:40" ht="12.75">
      <c r="B54" s="8" t="s">
        <v>229</v>
      </c>
      <c r="H54" s="2" t="s">
        <v>270</v>
      </c>
      <c r="AI54" s="3"/>
      <c r="AJ54" s="3"/>
      <c r="AK54" s="3"/>
      <c r="AL54" s="3"/>
      <c r="AM54" s="3"/>
      <c r="AN54" s="3"/>
    </row>
    <row r="55" ht="12.75">
      <c r="V55" s="16" t="s">
        <v>135</v>
      </c>
    </row>
  </sheetData>
  <sheetProtection/>
  <mergeCells count="171">
    <mergeCell ref="AJ53:BA53"/>
    <mergeCell ref="AQ22:AQ25"/>
    <mergeCell ref="AR22:AR25"/>
    <mergeCell ref="AS22:AS25"/>
    <mergeCell ref="AR46:AU47"/>
    <mergeCell ref="AT19:AW25"/>
    <mergeCell ref="AP19:AS21"/>
    <mergeCell ref="AO46:AQ47"/>
    <mergeCell ref="AM20:AO21"/>
    <mergeCell ref="AM22:AM25"/>
    <mergeCell ref="AN22:AN25"/>
    <mergeCell ref="AO22:AO25"/>
    <mergeCell ref="AP22:AP25"/>
    <mergeCell ref="AI22:AI25"/>
    <mergeCell ref="AJ22:AJ25"/>
    <mergeCell ref="AK20:AK25"/>
    <mergeCell ref="AL20:AL25"/>
    <mergeCell ref="AG21:AG25"/>
    <mergeCell ref="AH22:AH25"/>
    <mergeCell ref="AA20:AA25"/>
    <mergeCell ref="AB22:AB25"/>
    <mergeCell ref="AC22:AC25"/>
    <mergeCell ref="AD22:AD25"/>
    <mergeCell ref="AB20:AD21"/>
    <mergeCell ref="AE20:AE25"/>
    <mergeCell ref="A10:A11"/>
    <mergeCell ref="A19:A25"/>
    <mergeCell ref="M22:M25"/>
    <mergeCell ref="N22:N25"/>
    <mergeCell ref="B10:E10"/>
    <mergeCell ref="F10:I10"/>
    <mergeCell ref="J10:N10"/>
    <mergeCell ref="W49:X49"/>
    <mergeCell ref="R48:T48"/>
    <mergeCell ref="U48:V48"/>
    <mergeCell ref="P22:P25"/>
    <mergeCell ref="Q22:Q25"/>
    <mergeCell ref="R20:R25"/>
    <mergeCell ref="S20:S25"/>
    <mergeCell ref="W47:X47"/>
    <mergeCell ref="W48:X48"/>
    <mergeCell ref="W22:W25"/>
    <mergeCell ref="A49:B49"/>
    <mergeCell ref="C49:L49"/>
    <mergeCell ref="M49:O49"/>
    <mergeCell ref="P49:Q49"/>
    <mergeCell ref="R49:T49"/>
    <mergeCell ref="U49:V49"/>
    <mergeCell ref="P47:Q47"/>
    <mergeCell ref="R47:T47"/>
    <mergeCell ref="U47:V47"/>
    <mergeCell ref="C46:L48"/>
    <mergeCell ref="M46:O48"/>
    <mergeCell ref="AR48:AU48"/>
    <mergeCell ref="AI48:AN48"/>
    <mergeCell ref="AO48:AQ48"/>
    <mergeCell ref="A44:L44"/>
    <mergeCell ref="AT44:AW44"/>
    <mergeCell ref="AX44:BA44"/>
    <mergeCell ref="A46:B46"/>
    <mergeCell ref="P46:Q46"/>
    <mergeCell ref="R46:T46"/>
    <mergeCell ref="U46:V46"/>
    <mergeCell ref="W46:X46"/>
    <mergeCell ref="AI46:AN47"/>
    <mergeCell ref="A47:B47"/>
    <mergeCell ref="B43:D43"/>
    <mergeCell ref="E43:L43"/>
    <mergeCell ref="AT43:AW43"/>
    <mergeCell ref="AX43:BA43"/>
    <mergeCell ref="B42:D42"/>
    <mergeCell ref="E42:L42"/>
    <mergeCell ref="AT42:AW42"/>
    <mergeCell ref="AX42:BA42"/>
    <mergeCell ref="B41:D41"/>
    <mergeCell ref="E41:L41"/>
    <mergeCell ref="AT41:AW41"/>
    <mergeCell ref="AX41:BA41"/>
    <mergeCell ref="B40:D40"/>
    <mergeCell ref="E40:L40"/>
    <mergeCell ref="AT40:AW40"/>
    <mergeCell ref="AX40:BA40"/>
    <mergeCell ref="B39:D39"/>
    <mergeCell ref="E39:L39"/>
    <mergeCell ref="AT39:AW39"/>
    <mergeCell ref="AX39:BA39"/>
    <mergeCell ref="A36:BA36"/>
    <mergeCell ref="A37:BA37"/>
    <mergeCell ref="B38:D38"/>
    <mergeCell ref="E38:L38"/>
    <mergeCell ref="AT38:AW38"/>
    <mergeCell ref="AX38:BA38"/>
    <mergeCell ref="B35:D35"/>
    <mergeCell ref="E35:L35"/>
    <mergeCell ref="AT35:AW35"/>
    <mergeCell ref="AX35:BA35"/>
    <mergeCell ref="B33:BA33"/>
    <mergeCell ref="B34:D34"/>
    <mergeCell ref="E34:L34"/>
    <mergeCell ref="AT34:AW34"/>
    <mergeCell ref="AX34:BA34"/>
    <mergeCell ref="B32:D32"/>
    <mergeCell ref="E32:L32"/>
    <mergeCell ref="AT32:AW32"/>
    <mergeCell ref="AX32:BA32"/>
    <mergeCell ref="B31:D31"/>
    <mergeCell ref="E31:L31"/>
    <mergeCell ref="AT31:AW31"/>
    <mergeCell ref="AX31:BA31"/>
    <mergeCell ref="B30:D30"/>
    <mergeCell ref="E30:L30"/>
    <mergeCell ref="AT30:AW30"/>
    <mergeCell ref="AX30:BA30"/>
    <mergeCell ref="B29:D29"/>
    <mergeCell ref="E29:L29"/>
    <mergeCell ref="AT29:AW29"/>
    <mergeCell ref="AX29:BA29"/>
    <mergeCell ref="B28:D28"/>
    <mergeCell ref="E28:L28"/>
    <mergeCell ref="AT28:AW28"/>
    <mergeCell ref="AX28:BA28"/>
    <mergeCell ref="B27:D27"/>
    <mergeCell ref="E27:L27"/>
    <mergeCell ref="AT27:AW27"/>
    <mergeCell ref="AX27:BA27"/>
    <mergeCell ref="V21:V25"/>
    <mergeCell ref="R15:AD15"/>
    <mergeCell ref="A26:BA26"/>
    <mergeCell ref="X22:X25"/>
    <mergeCell ref="Y22:Y25"/>
    <mergeCell ref="Z20:Z25"/>
    <mergeCell ref="O19:O25"/>
    <mergeCell ref="V20:Y20"/>
    <mergeCell ref="W21:Y21"/>
    <mergeCell ref="AF20:AF25"/>
    <mergeCell ref="A17:BA17"/>
    <mergeCell ref="T19:AD19"/>
    <mergeCell ref="AE19:AO19"/>
    <mergeCell ref="B19:D25"/>
    <mergeCell ref="AX19:BA25"/>
    <mergeCell ref="E19:L25"/>
    <mergeCell ref="M19:N21"/>
    <mergeCell ref="P19:Q21"/>
    <mergeCell ref="T20:T25"/>
    <mergeCell ref="U20:U25"/>
    <mergeCell ref="AO10:AR10"/>
    <mergeCell ref="AS10:AW10"/>
    <mergeCell ref="AX10:BA10"/>
    <mergeCell ref="AE15:AQ15"/>
    <mergeCell ref="X10:AA10"/>
    <mergeCell ref="AB10:AE10"/>
    <mergeCell ref="AF10:AI10"/>
    <mergeCell ref="AJ10:AN10"/>
    <mergeCell ref="O10:R10"/>
    <mergeCell ref="AM6:AQ6"/>
    <mergeCell ref="S7:U7"/>
    <mergeCell ref="V7:AA7"/>
    <mergeCell ref="A9:BA9"/>
    <mergeCell ref="S6:W6"/>
    <mergeCell ref="X6:AD6"/>
    <mergeCell ref="AE6:AI6"/>
    <mergeCell ref="AJ6:AL6"/>
    <mergeCell ref="S10:W10"/>
    <mergeCell ref="S4:W4"/>
    <mergeCell ref="X4:AU4"/>
    <mergeCell ref="S5:W5"/>
    <mergeCell ref="X5:AK5"/>
    <mergeCell ref="A1:BA1"/>
    <mergeCell ref="O2:AS2"/>
    <mergeCell ref="S3:W3"/>
    <mergeCell ref="X3:AF3"/>
  </mergeCells>
  <printOptions/>
  <pageMargins left="1.220472440944882" right="0" top="0" bottom="0" header="0.1968503937007874" footer="0.196850393700787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BLACKEDITION</dc:creator>
  <cp:keywords/>
  <dc:description/>
  <cp:lastModifiedBy>BLACKEDITION</cp:lastModifiedBy>
  <dcterms:created xsi:type="dcterms:W3CDTF">2020-09-08T10:16:27Z</dcterms:created>
  <dcterms:modified xsi:type="dcterms:W3CDTF">2020-09-08T10:17:30Z</dcterms:modified>
  <cp:category/>
  <cp:version/>
  <cp:contentType/>
  <cp:contentStatus/>
</cp:coreProperties>
</file>