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25" activeTab="0"/>
  </bookViews>
  <sheets>
    <sheet name="Геох 5m-1курс (н.п.2020)" sheetId="1" r:id="rId1"/>
    <sheet name="Геох 6m-2курс (н.п.2017)" sheetId="2" r:id="rId2"/>
  </sheets>
  <definedNames>
    <definedName name="_xlnm.Print_Area" localSheetId="0">'Геох 5m-1курс (н.п.2020)'!$A$1:$AN$61</definedName>
    <definedName name="_xlnm.Print_Area" localSheetId="1">'Геох 6m-2курс (н.п.2017)'!$A$1:$AN$48</definedName>
  </definedNames>
  <calcPr fullCalcOnLoad="1"/>
</workbook>
</file>

<file path=xl/sharedStrings.xml><?xml version="1.0" encoding="utf-8"?>
<sst xmlns="http://schemas.openxmlformats.org/spreadsheetml/2006/main" count="353" uniqueCount="164">
  <si>
    <t>ЛЬВІВСЬКИЙ НАЦІОНАЛЬНИЙ УНІВЕРСИТЕТ імені ІВАНА ФРАНКА</t>
  </si>
  <si>
    <t>РОБОЧИЙ НАВЧАЛЬНИЙ ПЛАН на 2020-2021 навчальний рік</t>
  </si>
  <si>
    <t>"ЗАТВЕРДЖУЮ"</t>
  </si>
  <si>
    <t>Галузь знань</t>
  </si>
  <si>
    <t>10 Природничі науки</t>
  </si>
  <si>
    <t>Проректор____________________</t>
  </si>
  <si>
    <t xml:space="preserve">Спеціальність </t>
  </si>
  <si>
    <t>103 Науки про Землю</t>
  </si>
  <si>
    <t>&lt;&lt;       &gt;&gt;  __________________    2020</t>
  </si>
  <si>
    <t>Спеціалізація</t>
  </si>
  <si>
    <t>Геохімія та мінералогія</t>
  </si>
  <si>
    <t xml:space="preserve">Факультет  </t>
  </si>
  <si>
    <t>Геологічний</t>
  </si>
  <si>
    <t>форма навчання</t>
  </si>
  <si>
    <t>денна</t>
  </si>
  <si>
    <t xml:space="preserve">Курс   </t>
  </si>
  <si>
    <t>І магістр</t>
  </si>
  <si>
    <t>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</si>
  <si>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</si>
  <si>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</si>
  <si>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</si>
  <si>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</si>
  <si>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</si>
  <si>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</si>
  <si>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</si>
  <si>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Т</t>
  </si>
  <si>
    <t>С</t>
  </si>
  <si>
    <t>К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</si>
  <si>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</si>
  <si>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</si>
  <si>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</si>
  <si>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</si>
  <si>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</si>
  <si>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</si>
  <si>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</si>
  <si>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П</t>
  </si>
  <si>
    <t>Позначення: Т – теоретичне навчання; С – екзаменаційна сесія; П – практика; К – канікули</t>
  </si>
  <si>
    <t>Тривалість 1  семестру 16 тижнів з 1.09 по 18.12</t>
  </si>
  <si>
    <t>Тривалість  2  семестру 16 тижнів з 9.02 по 31.05</t>
  </si>
  <si>
    <t>ПЛАН НАВЧАЛЬНОГО ПРОЦЕСУ</t>
  </si>
  <si>
    <t>Номер за порядком</t>
  </si>
  <si>
    <t>Шифр за ОП</t>
  </si>
  <si>
    <t>Назва навчальної дисципліни</t>
  </si>
  <si>
    <t>Сигма</t>
  </si>
  <si>
    <t>Кількість студентів</t>
  </si>
  <si>
    <t>кількість груп</t>
  </si>
  <si>
    <t>Кількість годин</t>
  </si>
  <si>
    <t>Кредити ECTS</t>
  </si>
  <si>
    <t>1 семестр</t>
  </si>
  <si>
    <t>2 семестр</t>
  </si>
  <si>
    <t>Форми звітності по семестрах</t>
  </si>
  <si>
    <t>Перелік спеціальностей для яких читають лекції в одному потоці або кількість потоків</t>
  </si>
  <si>
    <t>Кафедра</t>
  </si>
  <si>
    <t>КК</t>
  </si>
  <si>
    <t>КП</t>
  </si>
  <si>
    <t>ПС</t>
  </si>
  <si>
    <t>ЛБ</t>
  </si>
  <si>
    <t>за навчальним планом</t>
  </si>
  <si>
    <t>за поточний навчальний рік</t>
  </si>
  <si>
    <t>Всього годин</t>
  </si>
  <si>
    <t>з них аудиторних</t>
  </si>
  <si>
    <t>Самостійна робота</t>
  </si>
  <si>
    <t>к-ть год. на тиждень</t>
  </si>
  <si>
    <t>в тому числі</t>
  </si>
  <si>
    <t>Всього</t>
  </si>
  <si>
    <t>лекції</t>
  </si>
  <si>
    <t>практичні, семінарські</t>
  </si>
  <si>
    <t>лабораторні</t>
  </si>
  <si>
    <t>іспити</t>
  </si>
  <si>
    <t>заліки</t>
  </si>
  <si>
    <t>контрольні роботи</t>
  </si>
  <si>
    <t>курсова робота</t>
  </si>
  <si>
    <t xml:space="preserve">1 НОРМАТИВНІ НАВЧАЛЬНІ ДИСЦИПЛІНИ   </t>
  </si>
  <si>
    <t>ЗК 1.1.01</t>
  </si>
  <si>
    <t>Пошук наукової інформації і написання наукових текстів</t>
  </si>
  <si>
    <t>103 (Геол.), 103 (Геол. нафти і газу), 103 (Інж.геол.)</t>
  </si>
  <si>
    <t>Мінералогії, петрогр. і геохімії</t>
  </si>
  <si>
    <t>ПП 1.2.01</t>
  </si>
  <si>
    <t>Геодинаміка</t>
  </si>
  <si>
    <t>Спеціалізація "Геохімія та мінералогія"</t>
  </si>
  <si>
    <t>ПП1.2.1.01</t>
  </si>
  <si>
    <t>Геохімія ізотопів</t>
  </si>
  <si>
    <t>ПП1.2.1.02</t>
  </si>
  <si>
    <t>Генетична мінералогія</t>
  </si>
  <si>
    <t>ПП1.2.1.03</t>
  </si>
  <si>
    <t>Літогенез</t>
  </si>
  <si>
    <t>ПП1.2.1.04</t>
  </si>
  <si>
    <t>Петрологія</t>
  </si>
  <si>
    <t>ПП1.2.1.05</t>
  </si>
  <si>
    <t>Шліховий аналіз</t>
  </si>
  <si>
    <t>ПП1.2.1.06</t>
  </si>
  <si>
    <t>Фізико-хімічне моделювання геохімічних процесів</t>
  </si>
  <si>
    <t>ПП1.2.1.09</t>
  </si>
  <si>
    <t>Науково-дослідний практикум із спеціалізації</t>
  </si>
  <si>
    <t>2. ВИБІРКОВІ НАВЧАЛЬНІ ДИСЦИПЛІНИ</t>
  </si>
  <si>
    <t xml:space="preserve">2.1. Дисципліни вільного вибору студента                    
</t>
  </si>
  <si>
    <t>2.1.1. Цикл загальної підготовки</t>
  </si>
  <si>
    <t>ЗК2.1.1.01</t>
  </si>
  <si>
    <t>Мінералогія України</t>
  </si>
  <si>
    <t>Корисні копалини України</t>
  </si>
  <si>
    <t>Геологія родовищ нафти і газу Західного НГР</t>
  </si>
  <si>
    <t>Геоекологічний аудит</t>
  </si>
  <si>
    <t xml:space="preserve">2.1.2. Цикл професійної та практичної підготовки </t>
  </si>
  <si>
    <t>ПП2.1.2.01</t>
  </si>
  <si>
    <t>Методи петрологічних досліджень</t>
  </si>
  <si>
    <t>Методи вивчення хімічного складу мінералів</t>
  </si>
  <si>
    <t>ПП2.1.2.02</t>
  </si>
  <si>
    <t>Стадіальний аналіз осадових порід</t>
  </si>
  <si>
    <t>Мінералогія осадових порід</t>
  </si>
  <si>
    <t>ПП2.1.2.03</t>
  </si>
  <si>
    <t>Аналіз геохімічних даних</t>
  </si>
  <si>
    <t>Спектроскопічні методи в мінералогії та геохімії</t>
  </si>
  <si>
    <t>ПП2.1.2.04</t>
  </si>
  <si>
    <t>Метаморфізм</t>
  </si>
  <si>
    <t>Геохімічні індикатори геодинамічних процесів</t>
  </si>
  <si>
    <t>Разом:</t>
  </si>
  <si>
    <t>3\3</t>
  </si>
  <si>
    <t>5\3</t>
  </si>
  <si>
    <t>\1</t>
  </si>
  <si>
    <t>№ п/п</t>
  </si>
  <si>
    <t>Назва практики</t>
  </si>
  <si>
    <t>Семестр</t>
  </si>
  <si>
    <t>Число тижнів</t>
  </si>
  <si>
    <t>Кількість кредитів ECTS</t>
  </si>
  <si>
    <t>Число годин</t>
  </si>
  <si>
    <t>Форма звітності</t>
  </si>
  <si>
    <t>Навчальна магістерська (польова)</t>
  </si>
  <si>
    <t>диф.залік</t>
  </si>
  <si>
    <t>ЕКЗАМЕНАЦІЙНА СЕСІЯ:</t>
  </si>
  <si>
    <t>І семестр</t>
  </si>
  <si>
    <t>з19.12.2020 по 5.01.2021 р.                       Канікули: І семестр з 6.01 по 8.02.2021</t>
  </si>
  <si>
    <t>ІІ семестр  з 1.06 по 21.06.2021 р.</t>
  </si>
  <si>
    <t>ІІ семестр 3.08 по 31.08.2021 р.</t>
  </si>
  <si>
    <t xml:space="preserve">     </t>
  </si>
  <si>
    <t>ПРАКТИКА: IІ семестр з 22.06. по 2.08.2021</t>
  </si>
  <si>
    <t>Декан  геологічного факультету                                                                         М.М. Павлунь</t>
  </si>
  <si>
    <t>ІІ магістр</t>
  </si>
  <si>
    <t>ІІ</t>
  </si>
  <si>
    <t>Д</t>
  </si>
  <si>
    <t>ДР</t>
  </si>
  <si>
    <t xml:space="preserve">Позначення: Т – теоретичне навчання; С – екзаменаційна сесія; П – практика; К – канікули; Д – виконання магістерської роботи; ДР – захист магістерської роботи </t>
  </si>
  <si>
    <t>Тривалість  3  семестру 8 тижнів з 1.09 по 26.10</t>
  </si>
  <si>
    <t>3 семестр</t>
  </si>
  <si>
    <t>4 семестр</t>
  </si>
  <si>
    <t>НД 1.1.07</t>
  </si>
  <si>
    <t>Рудна мінералогія</t>
  </si>
  <si>
    <t>НД 1.1.08</t>
  </si>
  <si>
    <t>Рентгено-структурний аналіз мінералів</t>
  </si>
  <si>
    <t>ВД 2.1.06</t>
  </si>
  <si>
    <t>Геохімія рудоутворювальних систем</t>
  </si>
  <si>
    <t>Геохімія процесів формування родовищ вуглеводнів</t>
  </si>
  <si>
    <t>ВД 2.1.07</t>
  </si>
  <si>
    <t>Теоретичні основи фізики мінералів</t>
  </si>
  <si>
    <t>ГІС в геохімії</t>
  </si>
  <si>
    <t>ВД 2.1.08</t>
  </si>
  <si>
    <t>Метасоматичні процеси</t>
  </si>
  <si>
    <t>Мінеральна термобарометрія</t>
  </si>
  <si>
    <t>Форма атестації</t>
  </si>
  <si>
    <t>Кількість кредитів ЄКТС</t>
  </si>
  <si>
    <t>Виробнича (переддипломна) практика</t>
  </si>
  <si>
    <t>Магістерська робота із захистом в ЕК</t>
  </si>
  <si>
    <t>Виконання магістерської роботи з 17.11 по 14.12.2020</t>
  </si>
  <si>
    <t>Захист  магістерських  робіт з 15.12.2020 по 30.12.2020</t>
  </si>
  <si>
    <t>ПРАКТИКА: I семестр з 27.10.2020 по 16.11.2020 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</si>
</sst>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0.000000"/>
  </numFmts>
  <fonts count="36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/>
    </xf>
    <xf numFmtId="6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4" fillId="0" borderId="0" xfId="54" applyFont="1" applyFill="1" applyAlignment="1">
      <alignment horizontal="left"/>
      <protection/>
    </xf>
    <xf numFmtId="0" fontId="24" fillId="0" borderId="0" xfId="54" applyFont="1" applyFill="1" applyAlignment="1">
      <alignment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14" xfId="54" applyFont="1" applyBorder="1" applyAlignment="1">
      <alignment horizontal="left"/>
      <protection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2" fillId="0" borderId="16" xfId="0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textRotation="90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textRotation="90"/>
    </xf>
    <xf numFmtId="0" fontId="31" fillId="0" borderId="1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textRotation="90" wrapText="1"/>
    </xf>
    <xf numFmtId="0" fontId="22" fillId="0" borderId="18" xfId="0" applyFont="1" applyFill="1" applyBorder="1" applyAlignment="1">
      <alignment horizontal="center" textRotation="90" wrapText="1"/>
    </xf>
    <xf numFmtId="0" fontId="22" fillId="0" borderId="19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textRotation="90" wrapText="1"/>
    </xf>
    <xf numFmtId="0" fontId="27" fillId="0" borderId="17" xfId="0" applyFont="1" applyFill="1" applyBorder="1" applyAlignment="1">
      <alignment horizontal="center" textRotation="90" wrapText="1"/>
    </xf>
    <xf numFmtId="0" fontId="22" fillId="0" borderId="20" xfId="0" applyFont="1" applyFill="1" applyBorder="1" applyAlignment="1">
      <alignment horizontal="center" textRotation="90" wrapText="1"/>
    </xf>
    <xf numFmtId="0" fontId="22" fillId="0" borderId="21" xfId="0" applyFont="1" applyFill="1" applyBorder="1" applyAlignment="1">
      <alignment horizontal="center" textRotation="90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center" textRotation="90"/>
    </xf>
    <xf numFmtId="0" fontId="24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textRotation="90" wrapText="1"/>
    </xf>
    <xf numFmtId="0" fontId="22" fillId="0" borderId="23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2" fillId="0" borderId="24" xfId="0" applyFont="1" applyFill="1" applyBorder="1" applyAlignment="1">
      <alignment horizontal="center" textRotation="90" wrapText="1"/>
    </xf>
    <xf numFmtId="0" fontId="31" fillId="0" borderId="10" xfId="0" applyFont="1" applyFill="1" applyBorder="1" applyAlignment="1">
      <alignment horizontal="center" textRotation="90" wrapText="1"/>
    </xf>
    <xf numFmtId="0" fontId="27" fillId="0" borderId="24" xfId="0" applyFont="1" applyFill="1" applyBorder="1" applyAlignment="1">
      <alignment horizontal="center" textRotation="90" wrapText="1"/>
    </xf>
    <xf numFmtId="0" fontId="28" fillId="0" borderId="18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wrapText="1"/>
    </xf>
    <xf numFmtId="0" fontId="22" fillId="0" borderId="26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184" fontId="28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5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184" fontId="28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4" xfId="0" applyFont="1" applyFill="1" applyBorder="1" applyAlignment="1">
      <alignment wrapText="1"/>
    </xf>
    <xf numFmtId="0" fontId="22" fillId="0" borderId="24" xfId="0" applyFont="1" applyFill="1" applyBorder="1" applyAlignment="1">
      <alignment/>
    </xf>
    <xf numFmtId="1" fontId="22" fillId="0" borderId="22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184" fontId="22" fillId="0" borderId="24" xfId="0" applyNumberFormat="1" applyFont="1" applyFill="1" applyBorder="1" applyAlignment="1">
      <alignment/>
    </xf>
    <xf numFmtId="1" fontId="22" fillId="0" borderId="24" xfId="0" applyNumberFormat="1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left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4" fillId="0" borderId="10" xfId="55" applyFont="1" applyBorder="1" applyAlignment="1">
      <alignment vertical="center" wrapText="1"/>
      <protection/>
    </xf>
    <xf numFmtId="0" fontId="22" fillId="0" borderId="0" xfId="0" applyFont="1" applyFill="1" applyBorder="1" applyAlignment="1">
      <alignment horizontal="center"/>
    </xf>
    <xf numFmtId="0" fontId="33" fillId="0" borderId="0" xfId="55" applyFont="1" applyBorder="1" applyAlignment="1">
      <alignment vertical="center" wrapText="1"/>
      <protection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/>
    </xf>
    <xf numFmtId="16" fontId="2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3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54" applyFont="1" applyBorder="1" applyAlignment="1">
      <alignment horizontal="left"/>
      <protection/>
    </xf>
    <xf numFmtId="0" fontId="27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right"/>
    </xf>
    <xf numFmtId="18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right"/>
    </xf>
    <xf numFmtId="0" fontId="22" fillId="0" borderId="29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0" fontId="22" fillId="0" borderId="10" xfId="0" applyFont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84" fontId="28" fillId="0" borderId="10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/>
    </xf>
    <xf numFmtId="0" fontId="22" fillId="0" borderId="10" xfId="53" applyFont="1" applyFill="1" applyBorder="1">
      <alignment/>
      <protection/>
    </xf>
    <xf numFmtId="0" fontId="22" fillId="0" borderId="28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184" fontId="22" fillId="0" borderId="24" xfId="0" applyNumberFormat="1" applyFont="1" applyFill="1" applyBorder="1" applyAlignment="1">
      <alignment horizontal="center"/>
    </xf>
    <xf numFmtId="1" fontId="22" fillId="0" borderId="24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10" xfId="55" applyFont="1" applyBorder="1" applyAlignment="1">
      <alignment vertical="center" wrapText="1"/>
      <protection/>
    </xf>
    <xf numFmtId="0" fontId="28" fillId="0" borderId="0" xfId="55" applyFont="1" applyBorder="1" applyAlignment="1">
      <alignment vertical="center" wrapText="1"/>
      <protection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20" fontId="35" fillId="0" borderId="0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рафік навч. плану" xfId="54"/>
    <cellStyle name="Обычный_план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2"/>
  <sheetViews>
    <sheetView tabSelected="1" view="pageBreakPreview" zoomScale="79" zoomScaleSheetLayoutView="79" workbookViewId="0" topLeftCell="A1">
      <selection activeCell="J4" sqref="J4"/>
    </sheetView>
  </sheetViews>
  <sheetFormatPr defaultColWidth="9.25390625" defaultRowHeight="12.75"/>
  <cols>
    <col min="1" max="1" width="3.375" style="0" customWidth="1"/>
    <col min="2" max="2" width="12.875" style="0" customWidth="1"/>
    <col min="3" max="3" width="53.00390625" style="0" customWidth="1"/>
    <col min="4" max="4" width="6.125" style="0" customWidth="1"/>
    <col min="5" max="5" width="4.75390625" style="0" customWidth="1"/>
    <col min="6" max="6" width="4.00390625" style="193" customWidth="1"/>
    <col min="7" max="7" width="3.875" style="0" customWidth="1"/>
    <col min="8" max="8" width="3.75390625" style="0" customWidth="1"/>
    <col min="9" max="10" width="5.75390625" style="0" customWidth="1"/>
    <col min="11" max="11" width="4.375" style="0" customWidth="1"/>
    <col min="12" max="12" width="5.375" style="0" customWidth="1"/>
    <col min="13" max="13" width="5.00390625" style="0" customWidth="1"/>
    <col min="14" max="14" width="5.125" style="0" customWidth="1"/>
    <col min="15" max="15" width="4.875" style="0" customWidth="1"/>
    <col min="16" max="16" width="4.375" style="0" customWidth="1"/>
    <col min="17" max="17" width="4.25390625" style="0" customWidth="1"/>
    <col min="18" max="18" width="5.375" style="0" customWidth="1"/>
    <col min="19" max="19" width="4.875" style="0" customWidth="1"/>
    <col min="20" max="21" width="5.25390625" style="0" customWidth="1"/>
    <col min="22" max="22" width="4.25390625" style="0" customWidth="1"/>
    <col min="23" max="24" width="4.875" style="0" customWidth="1"/>
    <col min="25" max="25" width="5.625" style="0" customWidth="1"/>
    <col min="26" max="26" width="5.00390625" style="0" customWidth="1"/>
    <col min="27" max="27" width="5.375" style="0" customWidth="1"/>
    <col min="28" max="28" width="4.75390625" style="0" customWidth="1"/>
    <col min="29" max="29" width="5.875" style="0" customWidth="1"/>
    <col min="30" max="33" width="4.75390625" style="0" customWidth="1"/>
    <col min="34" max="34" width="5.00390625" style="0" customWidth="1"/>
    <col min="35" max="35" width="3.875" style="0" customWidth="1"/>
    <col min="36" max="36" width="3.75390625" style="0" customWidth="1"/>
    <col min="37" max="37" width="3.625" style="0" customWidth="1"/>
    <col min="38" max="38" width="3.375" style="0" customWidth="1"/>
    <col min="39" max="39" width="16.00390625" style="0" customWidth="1"/>
    <col min="40" max="40" width="20.875" style="0" customWidth="1"/>
  </cols>
  <sheetData>
    <row r="1" spans="2:40" s="1" customFormat="1" ht="15.75">
      <c r="B1" s="2"/>
      <c r="C1" s="2"/>
      <c r="D1" s="2"/>
      <c r="E1" s="3"/>
      <c r="F1" s="4"/>
      <c r="G1" s="4"/>
      <c r="H1" s="2"/>
      <c r="I1" s="2"/>
      <c r="J1" s="2"/>
      <c r="K1" s="2"/>
      <c r="L1" s="2"/>
      <c r="M1" s="2"/>
      <c r="N1" s="2"/>
      <c r="O1" s="2"/>
      <c r="P1" s="5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4"/>
      <c r="AJ1" s="4"/>
      <c r="AK1" s="4"/>
      <c r="AL1" s="4"/>
      <c r="AM1" s="4"/>
      <c r="AN1" s="4"/>
    </row>
    <row r="2" spans="2:40" s="1" customFormat="1" ht="15.75">
      <c r="B2" s="2"/>
      <c r="C2" s="2"/>
      <c r="D2" s="2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8" t="s">
        <v>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3"/>
      <c r="AH2" s="3"/>
      <c r="AI2" s="3"/>
      <c r="AJ2" s="3"/>
      <c r="AK2" s="3"/>
      <c r="AL2" s="4"/>
      <c r="AM2" s="4"/>
      <c r="AN2" s="4"/>
    </row>
    <row r="3" spans="2:40" s="1" customFormat="1" ht="15.75">
      <c r="B3" s="2"/>
      <c r="C3" s="9" t="s">
        <v>2</v>
      </c>
      <c r="D3" s="3"/>
      <c r="E3" s="10"/>
      <c r="F3" s="10"/>
      <c r="G3" s="10"/>
      <c r="H3" s="2"/>
      <c r="I3" s="2"/>
      <c r="J3" s="2"/>
      <c r="K3" s="2"/>
      <c r="L3" s="2"/>
      <c r="M3" s="10"/>
      <c r="N3" s="11"/>
      <c r="O3" s="11"/>
      <c r="P3" s="2"/>
      <c r="Q3" s="2"/>
      <c r="R3" s="12" t="s">
        <v>3</v>
      </c>
      <c r="S3" s="12"/>
      <c r="T3" s="12"/>
      <c r="U3" s="12"/>
      <c r="V3" s="13"/>
      <c r="W3" s="14" t="s">
        <v>4</v>
      </c>
      <c r="X3" s="14"/>
      <c r="Y3" s="14"/>
      <c r="Z3" s="14"/>
      <c r="AA3" s="14"/>
      <c r="AB3" s="14"/>
      <c r="AC3" s="4"/>
      <c r="AD3" s="4"/>
      <c r="AE3" s="4"/>
      <c r="AF3" s="4"/>
      <c r="AG3" s="4"/>
      <c r="AH3" s="4"/>
      <c r="AI3" s="2"/>
      <c r="AJ3" s="2"/>
      <c r="AK3" s="2"/>
      <c r="AL3" s="2"/>
      <c r="AM3" s="2"/>
      <c r="AN3" s="4"/>
    </row>
    <row r="4" spans="2:40" s="1" customFormat="1" ht="15.75">
      <c r="B4" s="4"/>
      <c r="C4" s="15" t="s">
        <v>5</v>
      </c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 t="s">
        <v>6</v>
      </c>
      <c r="S4" s="16"/>
      <c r="T4" s="16"/>
      <c r="U4" s="16"/>
      <c r="V4" s="17"/>
      <c r="W4" s="18" t="s">
        <v>7</v>
      </c>
      <c r="X4" s="18"/>
      <c r="Y4" s="18"/>
      <c r="Z4" s="18"/>
      <c r="AA4" s="18"/>
      <c r="AB4" s="18"/>
      <c r="AC4" s="18"/>
      <c r="AD4" s="4"/>
      <c r="AE4" s="4"/>
      <c r="AF4" s="4"/>
      <c r="AG4" s="4"/>
      <c r="AH4" s="4"/>
      <c r="AI4" s="3"/>
      <c r="AJ4" s="3"/>
      <c r="AK4" s="3"/>
      <c r="AL4" s="3"/>
      <c r="AM4" s="4"/>
      <c r="AN4" s="4"/>
    </row>
    <row r="5" spans="2:40" s="1" customFormat="1" ht="15.75">
      <c r="B5" s="4"/>
      <c r="C5" s="7" t="s">
        <v>8</v>
      </c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6" t="s">
        <v>9</v>
      </c>
      <c r="S5" s="16"/>
      <c r="T5" s="16"/>
      <c r="U5" s="16"/>
      <c r="V5" s="17"/>
      <c r="W5" s="18" t="s">
        <v>10</v>
      </c>
      <c r="X5" s="18"/>
      <c r="Y5" s="18"/>
      <c r="Z5" s="18"/>
      <c r="AA5" s="18"/>
      <c r="AB5" s="18"/>
      <c r="AC5" s="19"/>
      <c r="AD5" s="4"/>
      <c r="AE5" s="4"/>
      <c r="AF5" s="4"/>
      <c r="AG5" s="4"/>
      <c r="AH5" s="4"/>
      <c r="AI5" s="3"/>
      <c r="AJ5" s="3"/>
      <c r="AK5" s="3"/>
      <c r="AL5" s="3"/>
      <c r="AM5" s="4"/>
      <c r="AN5" s="4"/>
    </row>
    <row r="6" spans="2:40" s="1" customFormat="1" ht="15.75">
      <c r="B6" s="20"/>
      <c r="C6" s="20"/>
      <c r="D6" s="20"/>
      <c r="E6" s="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2" t="s">
        <v>11</v>
      </c>
      <c r="S6" s="12"/>
      <c r="T6" s="12"/>
      <c r="U6" s="21"/>
      <c r="V6" s="20" t="s">
        <v>12</v>
      </c>
      <c r="W6" s="20"/>
      <c r="X6" s="20"/>
      <c r="Y6" s="22"/>
      <c r="Z6" s="23"/>
      <c r="AA6" s="24" t="s">
        <v>13</v>
      </c>
      <c r="AB6" s="24"/>
      <c r="AC6" s="24"/>
      <c r="AD6" s="24"/>
      <c r="AE6" s="25"/>
      <c r="AF6" s="26" t="s">
        <v>14</v>
      </c>
      <c r="AG6" s="26"/>
      <c r="AH6" s="27"/>
      <c r="AI6" s="2"/>
      <c r="AJ6" s="2"/>
      <c r="AK6" s="10"/>
      <c r="AL6" s="10"/>
      <c r="AM6" s="10"/>
      <c r="AN6" s="10"/>
    </row>
    <row r="7" spans="2:40" s="1" customFormat="1" ht="18" customHeight="1"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"/>
      <c r="R7" s="28" t="s">
        <v>15</v>
      </c>
      <c r="S7" s="28"/>
      <c r="T7" s="28"/>
      <c r="U7" s="29" t="s">
        <v>16</v>
      </c>
      <c r="V7" s="29"/>
      <c r="W7" s="29"/>
      <c r="X7" s="29"/>
      <c r="Y7" s="29"/>
      <c r="Z7" s="29"/>
      <c r="AC7" s="23"/>
      <c r="AD7" s="23"/>
      <c r="AE7" s="4"/>
      <c r="AG7" s="2"/>
      <c r="AH7" s="2"/>
      <c r="AI7" s="2"/>
      <c r="AJ7" s="2"/>
      <c r="AK7" s="2"/>
      <c r="AL7" s="2"/>
      <c r="AM7" s="2"/>
      <c r="AN7" s="2"/>
    </row>
    <row r="8" spans="1:40" s="1" customFormat="1" ht="18" customHeight="1">
      <c r="A8" s="20" t="s">
        <v>17</v>
      </c>
      <c r="B8" s="20"/>
      <c r="C8" s="20"/>
      <c r="D8" s="20"/>
      <c r="E8" s="20"/>
      <c r="F8" s="3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2:40" s="1" customFormat="1" ht="12" customHeight="1">
      <c r="B9" s="10"/>
      <c r="C9" s="31" t="s">
        <v>18</v>
      </c>
      <c r="D9" s="32" t="s">
        <v>19</v>
      </c>
      <c r="E9" s="32"/>
      <c r="F9" s="32"/>
      <c r="G9" s="32"/>
      <c r="H9" s="32" t="s">
        <v>20</v>
      </c>
      <c r="I9" s="32"/>
      <c r="J9" s="32"/>
      <c r="K9" s="32"/>
      <c r="L9" s="33" t="s">
        <v>21</v>
      </c>
      <c r="M9" s="34"/>
      <c r="N9" s="34"/>
      <c r="O9" s="34"/>
      <c r="P9" s="35"/>
      <c r="Q9" s="32" t="s">
        <v>22</v>
      </c>
      <c r="R9" s="32"/>
      <c r="S9" s="32"/>
      <c r="T9" s="32"/>
      <c r="U9" s="32" t="s">
        <v>23</v>
      </c>
      <c r="V9" s="32"/>
      <c r="W9" s="32"/>
      <c r="X9" s="32"/>
      <c r="Y9" s="32"/>
      <c r="Z9" s="36" t="s">
        <v>24</v>
      </c>
      <c r="AA9" s="36"/>
      <c r="AB9" s="36"/>
      <c r="AC9" s="36"/>
      <c r="AD9" s="2"/>
      <c r="AE9" s="2"/>
      <c r="AF9" s="2"/>
      <c r="AG9" s="2"/>
      <c r="AH9" s="2"/>
      <c r="AI9" s="37"/>
      <c r="AJ9" s="37"/>
      <c r="AK9" s="37"/>
      <c r="AL9" s="37"/>
      <c r="AM9" s="2"/>
      <c r="AN9" s="2"/>
    </row>
    <row r="10" spans="2:40" s="38" customFormat="1" ht="12.75" customHeight="1">
      <c r="B10" s="39"/>
      <c r="C10" s="31"/>
      <c r="D10" s="40">
        <v>1</v>
      </c>
      <c r="E10" s="40">
        <v>2</v>
      </c>
      <c r="F10" s="40">
        <v>3</v>
      </c>
      <c r="G10" s="40">
        <v>4</v>
      </c>
      <c r="H10" s="40">
        <v>5</v>
      </c>
      <c r="I10" s="40">
        <v>6</v>
      </c>
      <c r="J10" s="40">
        <v>7</v>
      </c>
      <c r="K10" s="40">
        <v>8</v>
      </c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  <c r="R10" s="40">
        <v>15</v>
      </c>
      <c r="S10" s="40">
        <v>16</v>
      </c>
      <c r="T10" s="40">
        <v>17</v>
      </c>
      <c r="U10" s="40">
        <v>18</v>
      </c>
      <c r="V10" s="40">
        <v>19</v>
      </c>
      <c r="W10" s="40">
        <v>20</v>
      </c>
      <c r="X10" s="40">
        <v>21</v>
      </c>
      <c r="Y10" s="40">
        <v>22</v>
      </c>
      <c r="Z10" s="40">
        <v>23</v>
      </c>
      <c r="AA10" s="40">
        <v>24</v>
      </c>
      <c r="AB10" s="40">
        <v>25</v>
      </c>
      <c r="AC10" s="40">
        <v>26</v>
      </c>
      <c r="AD10" s="41"/>
      <c r="AE10" s="42"/>
      <c r="AF10" s="42"/>
      <c r="AG10" s="42"/>
      <c r="AH10" s="42"/>
      <c r="AI10" s="43"/>
      <c r="AJ10" s="43"/>
      <c r="AK10" s="43"/>
      <c r="AL10" s="43"/>
      <c r="AM10" s="42"/>
      <c r="AN10" s="42"/>
    </row>
    <row r="11" spans="2:40" s="38" customFormat="1" ht="12.75" customHeight="1">
      <c r="B11" s="39"/>
      <c r="C11" s="31"/>
      <c r="D11" s="40" t="s">
        <v>25</v>
      </c>
      <c r="E11" s="40" t="s">
        <v>25</v>
      </c>
      <c r="F11" s="40" t="s">
        <v>25</v>
      </c>
      <c r="G11" s="40" t="s">
        <v>25</v>
      </c>
      <c r="H11" s="40" t="s">
        <v>25</v>
      </c>
      <c r="I11" s="40" t="s">
        <v>25</v>
      </c>
      <c r="J11" s="40" t="s">
        <v>25</v>
      </c>
      <c r="K11" s="40" t="s">
        <v>25</v>
      </c>
      <c r="L11" s="40" t="s">
        <v>25</v>
      </c>
      <c r="M11" s="40" t="s">
        <v>25</v>
      </c>
      <c r="N11" s="40" t="s">
        <v>25</v>
      </c>
      <c r="O11" s="40" t="s">
        <v>25</v>
      </c>
      <c r="P11" s="40" t="s">
        <v>25</v>
      </c>
      <c r="Q11" s="40" t="s">
        <v>25</v>
      </c>
      <c r="R11" s="40" t="s">
        <v>25</v>
      </c>
      <c r="S11" s="40" t="s">
        <v>25</v>
      </c>
      <c r="T11" s="40" t="s">
        <v>26</v>
      </c>
      <c r="U11" s="40" t="s">
        <v>26</v>
      </c>
      <c r="V11" s="40" t="s">
        <v>26</v>
      </c>
      <c r="W11" s="40" t="s">
        <v>27</v>
      </c>
      <c r="X11" s="40" t="s">
        <v>27</v>
      </c>
      <c r="Y11" s="40" t="s">
        <v>27</v>
      </c>
      <c r="Z11" s="40" t="s">
        <v>27</v>
      </c>
      <c r="AA11" s="40" t="s">
        <v>25</v>
      </c>
      <c r="AB11" s="40" t="s">
        <v>25</v>
      </c>
      <c r="AC11" s="40" t="s">
        <v>25</v>
      </c>
      <c r="AD11" s="41"/>
      <c r="AE11" s="42"/>
      <c r="AF11" s="42"/>
      <c r="AG11" s="42"/>
      <c r="AH11" s="42"/>
      <c r="AI11" s="43"/>
      <c r="AJ11" s="43"/>
      <c r="AK11" s="43"/>
      <c r="AL11" s="43"/>
      <c r="AM11" s="42"/>
      <c r="AN11" s="42"/>
    </row>
    <row r="12" spans="2:40" s="1" customFormat="1" ht="11.25" customHeight="1">
      <c r="B12" s="10"/>
      <c r="C12" s="44"/>
      <c r="D12" s="36" t="s">
        <v>28</v>
      </c>
      <c r="E12" s="36"/>
      <c r="F12" s="36"/>
      <c r="G12" s="36"/>
      <c r="H12" s="32" t="s">
        <v>29</v>
      </c>
      <c r="I12" s="32"/>
      <c r="J12" s="32"/>
      <c r="K12" s="32"/>
      <c r="L12" s="33" t="s">
        <v>30</v>
      </c>
      <c r="M12" s="34"/>
      <c r="N12" s="34"/>
      <c r="O12" s="34"/>
      <c r="P12" s="35"/>
      <c r="Q12" s="32" t="s">
        <v>31</v>
      </c>
      <c r="R12" s="32"/>
      <c r="S12" s="32"/>
      <c r="T12" s="32"/>
      <c r="U12" s="32" t="s">
        <v>32</v>
      </c>
      <c r="V12" s="32"/>
      <c r="W12" s="32"/>
      <c r="X12" s="32"/>
      <c r="Y12" s="32"/>
      <c r="Z12" s="32" t="s">
        <v>33</v>
      </c>
      <c r="AA12" s="32"/>
      <c r="AB12" s="32"/>
      <c r="AC12" s="32"/>
      <c r="AD12" s="45"/>
      <c r="AE12" s="37"/>
      <c r="AF12" s="37"/>
      <c r="AG12" s="37"/>
      <c r="AH12" s="37"/>
      <c r="AI12" s="37"/>
      <c r="AJ12" s="37"/>
      <c r="AK12" s="37"/>
      <c r="AL12" s="37"/>
      <c r="AM12" s="2"/>
      <c r="AN12" s="2"/>
    </row>
    <row r="13" spans="2:40" s="38" customFormat="1" ht="15" customHeight="1">
      <c r="B13" s="39"/>
      <c r="C13" s="46" t="s">
        <v>34</v>
      </c>
      <c r="D13" s="40">
        <v>27</v>
      </c>
      <c r="E13" s="40">
        <v>28</v>
      </c>
      <c r="F13" s="40">
        <v>29</v>
      </c>
      <c r="G13" s="40">
        <v>30</v>
      </c>
      <c r="H13" s="40">
        <v>31</v>
      </c>
      <c r="I13" s="40">
        <v>32</v>
      </c>
      <c r="J13" s="40">
        <v>33</v>
      </c>
      <c r="K13" s="40">
        <v>34</v>
      </c>
      <c r="L13" s="40">
        <v>35</v>
      </c>
      <c r="M13" s="40">
        <v>36</v>
      </c>
      <c r="N13" s="40">
        <v>37</v>
      </c>
      <c r="O13" s="40">
        <v>38</v>
      </c>
      <c r="P13" s="40">
        <v>39</v>
      </c>
      <c r="Q13" s="40">
        <v>40</v>
      </c>
      <c r="R13" s="40">
        <v>41</v>
      </c>
      <c r="S13" s="40">
        <v>42</v>
      </c>
      <c r="T13" s="40">
        <v>43</v>
      </c>
      <c r="U13" s="40">
        <v>44</v>
      </c>
      <c r="V13" s="40">
        <v>45</v>
      </c>
      <c r="W13" s="40">
        <v>46</v>
      </c>
      <c r="X13" s="40">
        <v>47</v>
      </c>
      <c r="Y13" s="40">
        <v>48</v>
      </c>
      <c r="Z13" s="40">
        <v>49</v>
      </c>
      <c r="AA13" s="40">
        <v>50</v>
      </c>
      <c r="AB13" s="40">
        <v>51</v>
      </c>
      <c r="AC13" s="40">
        <v>52</v>
      </c>
      <c r="AD13" s="47"/>
      <c r="AE13" s="43"/>
      <c r="AF13" s="43"/>
      <c r="AG13" s="43"/>
      <c r="AH13" s="43"/>
      <c r="AI13" s="43"/>
      <c r="AJ13" s="43"/>
      <c r="AK13" s="43"/>
      <c r="AL13" s="43"/>
      <c r="AM13" s="42"/>
      <c r="AN13" s="42"/>
    </row>
    <row r="14" spans="2:40" s="38" customFormat="1" ht="11.25" customHeight="1">
      <c r="B14" s="39"/>
      <c r="C14" s="48"/>
      <c r="D14" s="40" t="s">
        <v>25</v>
      </c>
      <c r="E14" s="40" t="s">
        <v>25</v>
      </c>
      <c r="F14" s="40" t="s">
        <v>25</v>
      </c>
      <c r="G14" s="40" t="s">
        <v>25</v>
      </c>
      <c r="H14" s="40" t="s">
        <v>25</v>
      </c>
      <c r="I14" s="40" t="s">
        <v>25</v>
      </c>
      <c r="J14" s="40" t="s">
        <v>25</v>
      </c>
      <c r="K14" s="40" t="s">
        <v>25</v>
      </c>
      <c r="L14" s="40" t="s">
        <v>25</v>
      </c>
      <c r="M14" s="40" t="s">
        <v>25</v>
      </c>
      <c r="N14" s="40" t="s">
        <v>25</v>
      </c>
      <c r="O14" s="40" t="s">
        <v>25</v>
      </c>
      <c r="P14" s="49" t="s">
        <v>25</v>
      </c>
      <c r="Q14" s="49" t="s">
        <v>26</v>
      </c>
      <c r="R14" s="49" t="s">
        <v>26</v>
      </c>
      <c r="S14" s="49" t="s">
        <v>26</v>
      </c>
      <c r="T14" s="40" t="s">
        <v>35</v>
      </c>
      <c r="U14" s="40" t="s">
        <v>35</v>
      </c>
      <c r="V14" s="40" t="s">
        <v>35</v>
      </c>
      <c r="W14" s="40" t="s">
        <v>35</v>
      </c>
      <c r="X14" s="40" t="s">
        <v>35</v>
      </c>
      <c r="Y14" s="40" t="s">
        <v>35</v>
      </c>
      <c r="Z14" s="40" t="s">
        <v>27</v>
      </c>
      <c r="AA14" s="40" t="s">
        <v>27</v>
      </c>
      <c r="AB14" s="40" t="s">
        <v>27</v>
      </c>
      <c r="AC14" s="40" t="s">
        <v>27</v>
      </c>
      <c r="AD14" s="47"/>
      <c r="AE14" s="43"/>
      <c r="AF14" s="43"/>
      <c r="AG14" s="43"/>
      <c r="AH14" s="43"/>
      <c r="AI14" s="43"/>
      <c r="AJ14" s="43"/>
      <c r="AK14" s="43"/>
      <c r="AL14" s="43"/>
      <c r="AM14" s="42"/>
      <c r="AN14" s="42"/>
    </row>
    <row r="15" spans="2:40" s="38" customFormat="1" ht="11.25" customHeight="1">
      <c r="B15" s="39"/>
      <c r="C15" s="50"/>
      <c r="D15" s="51" t="s">
        <v>36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47"/>
      <c r="Y15" s="47"/>
      <c r="Z15" s="47"/>
      <c r="AA15" s="47"/>
      <c r="AB15" s="47"/>
      <c r="AC15" s="47"/>
      <c r="AD15" s="47"/>
      <c r="AE15" s="43"/>
      <c r="AF15" s="43"/>
      <c r="AG15" s="43"/>
      <c r="AH15" s="43"/>
      <c r="AI15" s="43"/>
      <c r="AJ15" s="43"/>
      <c r="AK15" s="43"/>
      <c r="AL15" s="43"/>
      <c r="AM15" s="42"/>
      <c r="AN15" s="42"/>
    </row>
    <row r="16" spans="2:40" s="38" customFormat="1" ht="11.25" customHeight="1">
      <c r="B16" s="39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3"/>
      <c r="AJ16" s="43"/>
      <c r="AK16" s="43"/>
      <c r="AL16" s="43"/>
      <c r="AM16" s="42"/>
      <c r="AN16" s="42"/>
    </row>
    <row r="17" spans="2:40" s="2" customFormat="1" ht="15.75">
      <c r="B17" s="52"/>
      <c r="C17" s="52"/>
      <c r="D17" s="20" t="s">
        <v>37</v>
      </c>
      <c r="E17" s="20"/>
      <c r="F17" s="3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 t="s">
        <v>38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"/>
      <c r="AN17" s="1"/>
    </row>
    <row r="18" spans="1:40" s="55" customFormat="1" ht="9" customHeight="1">
      <c r="A18" s="2"/>
      <c r="B18" s="53"/>
      <c r="C18" s="53"/>
      <c r="D18" s="19"/>
      <c r="E18" s="19"/>
      <c r="F18" s="5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"/>
      <c r="AN18" s="1"/>
    </row>
    <row r="19" spans="1:40" s="55" customFormat="1" ht="15.75">
      <c r="A19" s="2"/>
      <c r="B19" s="20" t="s">
        <v>39</v>
      </c>
      <c r="C19" s="20"/>
      <c r="D19" s="20"/>
      <c r="E19" s="20"/>
      <c r="F19" s="3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1"/>
    </row>
    <row r="20" spans="1:40" s="55" customFormat="1" ht="7.5" customHeight="1">
      <c r="A20" s="2"/>
      <c r="B20" s="53"/>
      <c r="C20" s="53"/>
      <c r="D20" s="56"/>
      <c r="E20" s="56"/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1"/>
      <c r="AN20" s="1"/>
    </row>
    <row r="21" spans="1:40" s="2" customFormat="1" ht="24" customHeight="1">
      <c r="A21" s="58" t="s">
        <v>40</v>
      </c>
      <c r="B21" s="59" t="s">
        <v>41</v>
      </c>
      <c r="C21" s="60" t="s">
        <v>42</v>
      </c>
      <c r="D21" s="61" t="s">
        <v>43</v>
      </c>
      <c r="E21" s="61"/>
      <c r="F21" s="62" t="s">
        <v>44</v>
      </c>
      <c r="G21" s="63" t="s">
        <v>45</v>
      </c>
      <c r="H21" s="63"/>
      <c r="I21" s="64" t="s">
        <v>46</v>
      </c>
      <c r="J21" s="65"/>
      <c r="K21" s="65"/>
      <c r="L21" s="66"/>
      <c r="M21" s="67" t="s">
        <v>47</v>
      </c>
      <c r="N21" s="68" t="s">
        <v>48</v>
      </c>
      <c r="O21" s="68"/>
      <c r="P21" s="68"/>
      <c r="Q21" s="68"/>
      <c r="R21" s="68"/>
      <c r="S21" s="68"/>
      <c r="T21" s="68"/>
      <c r="U21" s="68"/>
      <c r="V21" s="68"/>
      <c r="W21" s="68"/>
      <c r="X21" s="67" t="s">
        <v>47</v>
      </c>
      <c r="Y21" s="69" t="s">
        <v>49</v>
      </c>
      <c r="Z21" s="70"/>
      <c r="AA21" s="70"/>
      <c r="AB21" s="70"/>
      <c r="AC21" s="70"/>
      <c r="AD21" s="70"/>
      <c r="AE21" s="70"/>
      <c r="AF21" s="70"/>
      <c r="AG21" s="70"/>
      <c r="AH21" s="71"/>
      <c r="AI21" s="72" t="s">
        <v>50</v>
      </c>
      <c r="AJ21" s="72"/>
      <c r="AK21" s="72"/>
      <c r="AL21" s="72"/>
      <c r="AM21" s="73" t="s">
        <v>51</v>
      </c>
      <c r="AN21" s="74" t="s">
        <v>52</v>
      </c>
    </row>
    <row r="22" spans="1:40" s="2" customFormat="1" ht="12.75" customHeight="1">
      <c r="A22" s="75"/>
      <c r="B22" s="59"/>
      <c r="C22" s="76"/>
      <c r="D22" s="77" t="s">
        <v>53</v>
      </c>
      <c r="E22" s="77" t="s">
        <v>54</v>
      </c>
      <c r="F22" s="62"/>
      <c r="G22" s="67" t="s">
        <v>55</v>
      </c>
      <c r="H22" s="67" t="s">
        <v>56</v>
      </c>
      <c r="I22" s="78" t="s">
        <v>57</v>
      </c>
      <c r="J22" s="79"/>
      <c r="K22" s="78" t="s">
        <v>58</v>
      </c>
      <c r="L22" s="79"/>
      <c r="M22" s="67"/>
      <c r="N22" s="80" t="s">
        <v>59</v>
      </c>
      <c r="O22" s="81" t="s">
        <v>60</v>
      </c>
      <c r="P22" s="81"/>
      <c r="Q22" s="81"/>
      <c r="R22" s="81"/>
      <c r="S22" s="67" t="s">
        <v>61</v>
      </c>
      <c r="T22" s="67" t="s">
        <v>62</v>
      </c>
      <c r="U22" s="82" t="s">
        <v>63</v>
      </c>
      <c r="V22" s="83"/>
      <c r="W22" s="84"/>
      <c r="X22" s="67"/>
      <c r="Y22" s="80" t="s">
        <v>59</v>
      </c>
      <c r="Z22" s="81" t="s">
        <v>60</v>
      </c>
      <c r="AA22" s="81"/>
      <c r="AB22" s="81"/>
      <c r="AC22" s="81"/>
      <c r="AD22" s="85" t="s">
        <v>61</v>
      </c>
      <c r="AE22" s="67" t="s">
        <v>62</v>
      </c>
      <c r="AF22" s="82" t="s">
        <v>63</v>
      </c>
      <c r="AG22" s="83"/>
      <c r="AH22" s="84"/>
      <c r="AI22" s="72"/>
      <c r="AJ22" s="72"/>
      <c r="AK22" s="72"/>
      <c r="AL22" s="72"/>
      <c r="AM22" s="86"/>
      <c r="AN22" s="74"/>
    </row>
    <row r="23" spans="1:40" s="2" customFormat="1" ht="12.75" customHeight="1">
      <c r="A23" s="75"/>
      <c r="B23" s="59"/>
      <c r="C23" s="76"/>
      <c r="D23" s="77"/>
      <c r="E23" s="77"/>
      <c r="F23" s="62"/>
      <c r="G23" s="67"/>
      <c r="H23" s="67"/>
      <c r="I23" s="87"/>
      <c r="J23" s="88"/>
      <c r="K23" s="87"/>
      <c r="L23" s="88"/>
      <c r="M23" s="67"/>
      <c r="N23" s="80"/>
      <c r="O23" s="67" t="s">
        <v>64</v>
      </c>
      <c r="P23" s="72" t="s">
        <v>63</v>
      </c>
      <c r="Q23" s="72"/>
      <c r="R23" s="72"/>
      <c r="S23" s="67"/>
      <c r="T23" s="67"/>
      <c r="U23" s="89"/>
      <c r="V23" s="90"/>
      <c r="W23" s="91"/>
      <c r="X23" s="67"/>
      <c r="Y23" s="80"/>
      <c r="Z23" s="67" t="s">
        <v>64</v>
      </c>
      <c r="AA23" s="72" t="s">
        <v>63</v>
      </c>
      <c r="AB23" s="72"/>
      <c r="AC23" s="72"/>
      <c r="AD23" s="92"/>
      <c r="AE23" s="67"/>
      <c r="AF23" s="89"/>
      <c r="AG23" s="90"/>
      <c r="AH23" s="91"/>
      <c r="AI23" s="93"/>
      <c r="AJ23" s="93"/>
      <c r="AK23" s="93"/>
      <c r="AL23" s="93"/>
      <c r="AM23" s="86"/>
      <c r="AN23" s="74"/>
    </row>
    <row r="24" spans="1:40" s="2" customFormat="1" ht="99.75" customHeight="1">
      <c r="A24" s="94"/>
      <c r="B24" s="59"/>
      <c r="C24" s="95"/>
      <c r="D24" s="77"/>
      <c r="E24" s="77"/>
      <c r="F24" s="62"/>
      <c r="G24" s="67"/>
      <c r="H24" s="67"/>
      <c r="I24" s="96"/>
      <c r="J24" s="97"/>
      <c r="K24" s="96"/>
      <c r="L24" s="97"/>
      <c r="M24" s="67"/>
      <c r="N24" s="80"/>
      <c r="O24" s="67"/>
      <c r="P24" s="98" t="s">
        <v>65</v>
      </c>
      <c r="Q24" s="99" t="s">
        <v>66</v>
      </c>
      <c r="R24" s="98" t="s">
        <v>67</v>
      </c>
      <c r="S24" s="67"/>
      <c r="T24" s="67"/>
      <c r="U24" s="98" t="s">
        <v>65</v>
      </c>
      <c r="V24" s="99" t="s">
        <v>66</v>
      </c>
      <c r="W24" s="98" t="s">
        <v>67</v>
      </c>
      <c r="X24" s="67"/>
      <c r="Y24" s="80"/>
      <c r="Z24" s="67"/>
      <c r="AA24" s="98" t="s">
        <v>65</v>
      </c>
      <c r="AB24" s="99" t="s">
        <v>66</v>
      </c>
      <c r="AC24" s="98" t="s">
        <v>67</v>
      </c>
      <c r="AD24" s="100"/>
      <c r="AE24" s="67"/>
      <c r="AF24" s="98" t="s">
        <v>65</v>
      </c>
      <c r="AG24" s="99" t="s">
        <v>66</v>
      </c>
      <c r="AH24" s="98" t="s">
        <v>67</v>
      </c>
      <c r="AI24" s="99" t="s">
        <v>68</v>
      </c>
      <c r="AJ24" s="98" t="s">
        <v>69</v>
      </c>
      <c r="AK24" s="101" t="s">
        <v>70</v>
      </c>
      <c r="AL24" s="98" t="s">
        <v>71</v>
      </c>
      <c r="AM24" s="102"/>
      <c r="AN24" s="74"/>
    </row>
    <row r="25" spans="1:40" s="107" customFormat="1" ht="17.25" customHeight="1">
      <c r="A25" s="103" t="s">
        <v>72</v>
      </c>
      <c r="B25" s="104"/>
      <c r="C25" s="104"/>
      <c r="D25" s="104"/>
      <c r="E25" s="104"/>
      <c r="F25" s="105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6"/>
    </row>
    <row r="26" spans="1:40" s="2" customFormat="1" ht="69.75" customHeight="1">
      <c r="A26" s="108">
        <v>1</v>
      </c>
      <c r="B26" s="109" t="s">
        <v>73</v>
      </c>
      <c r="C26" s="110" t="s">
        <v>74</v>
      </c>
      <c r="D26" s="111"/>
      <c r="E26" s="111"/>
      <c r="F26" s="109">
        <v>12</v>
      </c>
      <c r="G26" s="109">
        <v>1</v>
      </c>
      <c r="H26" s="112"/>
      <c r="I26" s="113">
        <f>K26</f>
        <v>105</v>
      </c>
      <c r="J26" s="113"/>
      <c r="K26" s="113">
        <f>N26</f>
        <v>105</v>
      </c>
      <c r="L26" s="113"/>
      <c r="M26" s="114">
        <v>3.5</v>
      </c>
      <c r="N26" s="109">
        <f>M26*30</f>
        <v>105</v>
      </c>
      <c r="O26" s="109">
        <f>SUM(P26:R26)</f>
        <v>32</v>
      </c>
      <c r="P26" s="109">
        <f>IF(16*U26&lt;&gt;0,16*U26," ")</f>
        <v>32</v>
      </c>
      <c r="Q26" s="109"/>
      <c r="R26" s="109" t="str">
        <f>IF(16*W26&lt;&gt;0,16*W26," ")</f>
        <v> </v>
      </c>
      <c r="S26" s="109">
        <f>N26-O26</f>
        <v>73</v>
      </c>
      <c r="T26" s="115">
        <f>SUM(U26:W26)</f>
        <v>2</v>
      </c>
      <c r="U26" s="116">
        <v>2</v>
      </c>
      <c r="V26" s="117"/>
      <c r="W26" s="109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>
        <v>1</v>
      </c>
      <c r="AK26" s="112"/>
      <c r="AL26" s="112"/>
      <c r="AM26" s="118" t="s">
        <v>75</v>
      </c>
      <c r="AN26" s="110" t="s">
        <v>76</v>
      </c>
    </row>
    <row r="27" spans="1:40" s="120" customFormat="1" ht="66" customHeight="1">
      <c r="A27" s="108">
        <v>2</v>
      </c>
      <c r="B27" s="109" t="s">
        <v>77</v>
      </c>
      <c r="C27" s="119" t="s">
        <v>78</v>
      </c>
      <c r="D27" s="112"/>
      <c r="E27" s="112"/>
      <c r="F27" s="109">
        <v>12</v>
      </c>
      <c r="G27" s="109">
        <v>1</v>
      </c>
      <c r="H27" s="112"/>
      <c r="I27" s="113">
        <f>K27</f>
        <v>120</v>
      </c>
      <c r="J27" s="113"/>
      <c r="K27" s="113">
        <f>N27</f>
        <v>120</v>
      </c>
      <c r="L27" s="113"/>
      <c r="M27" s="114">
        <v>4</v>
      </c>
      <c r="N27" s="109">
        <f>M27*30</f>
        <v>120</v>
      </c>
      <c r="O27" s="109">
        <f>SUM(P27:R27)</f>
        <v>32</v>
      </c>
      <c r="P27" s="109">
        <f>IF(16*U27&lt;&gt;0,16*U27," ")</f>
        <v>32</v>
      </c>
      <c r="Q27" s="109"/>
      <c r="R27" s="109" t="str">
        <f>IF(16*W27&lt;&gt;0,16*W27," ")</f>
        <v> </v>
      </c>
      <c r="S27" s="109">
        <f>N27-O27</f>
        <v>88</v>
      </c>
      <c r="T27" s="115">
        <f>SUM(U27:W27)</f>
        <v>2</v>
      </c>
      <c r="U27" s="116">
        <v>2</v>
      </c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>
        <v>1</v>
      </c>
      <c r="AJ27" s="112"/>
      <c r="AK27" s="112"/>
      <c r="AL27" s="112"/>
      <c r="AM27" s="118" t="s">
        <v>75</v>
      </c>
      <c r="AN27" s="110" t="s">
        <v>76</v>
      </c>
    </row>
    <row r="28" spans="1:40" s="107" customFormat="1" ht="17.25" customHeight="1">
      <c r="A28" s="121" t="s">
        <v>79</v>
      </c>
      <c r="B28" s="122"/>
      <c r="C28" s="122"/>
      <c r="D28" s="122"/>
      <c r="E28" s="122"/>
      <c r="F28" s="123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4"/>
    </row>
    <row r="29" spans="1:40" s="107" customFormat="1" ht="25.5" customHeight="1">
      <c r="A29" s="125">
        <v>1</v>
      </c>
      <c r="B29" s="126" t="s">
        <v>80</v>
      </c>
      <c r="C29" s="110" t="s">
        <v>81</v>
      </c>
      <c r="D29" s="127"/>
      <c r="E29" s="127"/>
      <c r="F29" s="109">
        <v>12</v>
      </c>
      <c r="G29" s="112"/>
      <c r="H29" s="109">
        <v>1</v>
      </c>
      <c r="I29" s="113">
        <f>N29+Y29</f>
        <v>135</v>
      </c>
      <c r="J29" s="113"/>
      <c r="K29" s="113">
        <f aca="true" t="shared" si="0" ref="K29:K35">N29+Y29</f>
        <v>135</v>
      </c>
      <c r="L29" s="128"/>
      <c r="M29" s="114">
        <v>4.5</v>
      </c>
      <c r="N29" s="109">
        <f>M29*30</f>
        <v>135</v>
      </c>
      <c r="O29" s="109">
        <f>SUM(P29:R29)</f>
        <v>48</v>
      </c>
      <c r="P29" s="109">
        <f>IF(16*U29&lt;&gt;0,16*U29," ")</f>
        <v>32</v>
      </c>
      <c r="Q29" s="109"/>
      <c r="R29" s="109">
        <f>IF(16*W29&lt;&gt;0,16*W29," ")</f>
        <v>16</v>
      </c>
      <c r="S29" s="109">
        <f>N29-O29</f>
        <v>87</v>
      </c>
      <c r="T29" s="115">
        <f>SUM(U29:W29)</f>
        <v>3</v>
      </c>
      <c r="U29" s="116">
        <v>2</v>
      </c>
      <c r="V29" s="117"/>
      <c r="W29" s="109">
        <v>1</v>
      </c>
      <c r="X29" s="114"/>
      <c r="Y29" s="109"/>
      <c r="Z29" s="109"/>
      <c r="AA29" s="109"/>
      <c r="AB29" s="109"/>
      <c r="AC29" s="109"/>
      <c r="AD29" s="109"/>
      <c r="AE29" s="112"/>
      <c r="AF29" s="109"/>
      <c r="AG29" s="109"/>
      <c r="AH29" s="109"/>
      <c r="AI29" s="112">
        <v>1</v>
      </c>
      <c r="AJ29" s="112"/>
      <c r="AK29" s="109"/>
      <c r="AL29" s="129"/>
      <c r="AM29" s="130"/>
      <c r="AN29" s="110" t="s">
        <v>76</v>
      </c>
    </row>
    <row r="30" spans="1:40" s="107" customFormat="1" ht="28.5" customHeight="1">
      <c r="A30" s="131">
        <v>2</v>
      </c>
      <c r="B30" s="126" t="s">
        <v>82</v>
      </c>
      <c r="C30" s="110" t="s">
        <v>83</v>
      </c>
      <c r="D30" s="127"/>
      <c r="E30" s="127"/>
      <c r="F30" s="109">
        <v>12</v>
      </c>
      <c r="G30" s="112"/>
      <c r="H30" s="109">
        <v>1</v>
      </c>
      <c r="I30" s="113">
        <f>N30+Y30</f>
        <v>135</v>
      </c>
      <c r="J30" s="113"/>
      <c r="K30" s="113">
        <f t="shared" si="0"/>
        <v>135</v>
      </c>
      <c r="L30" s="128"/>
      <c r="M30" s="114">
        <v>4.5</v>
      </c>
      <c r="N30" s="109">
        <f>M30*30</f>
        <v>135</v>
      </c>
      <c r="O30" s="109">
        <f>SUM(P30:R30)</f>
        <v>48</v>
      </c>
      <c r="P30" s="109">
        <f>IF(16*U30&lt;&gt;0,16*U30," ")</f>
        <v>32</v>
      </c>
      <c r="Q30" s="109"/>
      <c r="R30" s="109">
        <f>IF(16*W30&lt;&gt;0,16*W30," ")</f>
        <v>16</v>
      </c>
      <c r="S30" s="109">
        <f>N30-O30</f>
        <v>87</v>
      </c>
      <c r="T30" s="115">
        <f>SUM(U30:W30)</f>
        <v>3</v>
      </c>
      <c r="U30" s="116">
        <v>2</v>
      </c>
      <c r="V30" s="109"/>
      <c r="W30" s="116">
        <v>1</v>
      </c>
      <c r="X30" s="114"/>
      <c r="Y30" s="109"/>
      <c r="Z30" s="109"/>
      <c r="AA30" s="109"/>
      <c r="AB30" s="109"/>
      <c r="AC30" s="109"/>
      <c r="AD30" s="109"/>
      <c r="AE30" s="112"/>
      <c r="AF30" s="109"/>
      <c r="AG30" s="109"/>
      <c r="AH30" s="109"/>
      <c r="AI30" s="112">
        <v>1</v>
      </c>
      <c r="AJ30" s="112"/>
      <c r="AK30" s="109"/>
      <c r="AL30" s="109"/>
      <c r="AM30" s="132"/>
      <c r="AN30" s="110" t="s">
        <v>76</v>
      </c>
    </row>
    <row r="31" spans="1:40" s="107" customFormat="1" ht="27" customHeight="1">
      <c r="A31" s="131">
        <v>3</v>
      </c>
      <c r="B31" s="126" t="s">
        <v>84</v>
      </c>
      <c r="C31" s="110" t="s">
        <v>85</v>
      </c>
      <c r="D31" s="127"/>
      <c r="E31" s="127"/>
      <c r="F31" s="109">
        <v>12</v>
      </c>
      <c r="G31" s="109">
        <v>1</v>
      </c>
      <c r="H31" s="109"/>
      <c r="I31" s="113">
        <f>N31+Y31</f>
        <v>135</v>
      </c>
      <c r="J31" s="113"/>
      <c r="K31" s="113">
        <f t="shared" si="0"/>
        <v>135</v>
      </c>
      <c r="L31" s="128"/>
      <c r="M31" s="114">
        <v>4.5</v>
      </c>
      <c r="N31" s="109">
        <f>M31*30</f>
        <v>135</v>
      </c>
      <c r="O31" s="109">
        <f>SUM(P31:R31)</f>
        <v>32</v>
      </c>
      <c r="P31" s="109">
        <f>IF(16*U31&lt;&gt;0,16*U31," ")</f>
        <v>32</v>
      </c>
      <c r="Q31" s="109"/>
      <c r="R31" s="109" t="str">
        <f>IF(16*W31&lt;&gt;0,16*W31," ")</f>
        <v> </v>
      </c>
      <c r="S31" s="109">
        <f>N31-O31</f>
        <v>103</v>
      </c>
      <c r="T31" s="115">
        <f>SUM(U31:W31)</f>
        <v>2</v>
      </c>
      <c r="U31" s="116">
        <v>2</v>
      </c>
      <c r="V31" s="109"/>
      <c r="W31" s="116"/>
      <c r="X31" s="114"/>
      <c r="Y31" s="109"/>
      <c r="Z31" s="109"/>
      <c r="AA31" s="109"/>
      <c r="AB31" s="109"/>
      <c r="AC31" s="109"/>
      <c r="AD31" s="109"/>
      <c r="AE31" s="112"/>
      <c r="AF31" s="109"/>
      <c r="AG31" s="109"/>
      <c r="AH31" s="109"/>
      <c r="AI31" s="112"/>
      <c r="AJ31" s="112">
        <v>1</v>
      </c>
      <c r="AK31" s="109"/>
      <c r="AL31" s="109"/>
      <c r="AM31" s="132"/>
      <c r="AN31" s="110" t="s">
        <v>76</v>
      </c>
    </row>
    <row r="32" spans="1:40" s="107" customFormat="1" ht="27.75" customHeight="1">
      <c r="A32" s="131">
        <v>4</v>
      </c>
      <c r="B32" s="126" t="s">
        <v>86</v>
      </c>
      <c r="C32" s="110" t="s">
        <v>87</v>
      </c>
      <c r="D32" s="127"/>
      <c r="E32" s="127"/>
      <c r="F32" s="109">
        <v>12</v>
      </c>
      <c r="G32" s="112"/>
      <c r="H32" s="109">
        <v>1</v>
      </c>
      <c r="I32" s="113">
        <f>N32+Y32</f>
        <v>105</v>
      </c>
      <c r="J32" s="113"/>
      <c r="K32" s="113">
        <f t="shared" si="0"/>
        <v>105</v>
      </c>
      <c r="L32" s="113"/>
      <c r="M32" s="133"/>
      <c r="N32" s="109"/>
      <c r="O32" s="109"/>
      <c r="P32" s="109"/>
      <c r="Q32" s="109"/>
      <c r="R32" s="109"/>
      <c r="S32" s="109"/>
      <c r="T32" s="115"/>
      <c r="U32" s="116"/>
      <c r="V32" s="109"/>
      <c r="W32" s="109"/>
      <c r="X32" s="134">
        <v>3.5</v>
      </c>
      <c r="Y32" s="109">
        <f>X32*30</f>
        <v>105</v>
      </c>
      <c r="Z32" s="109">
        <f>SUM(AA32:AC32)</f>
        <v>48</v>
      </c>
      <c r="AA32" s="109">
        <f>IF(16*AF32&lt;&gt;0,16*AF32," ")</f>
        <v>32</v>
      </c>
      <c r="AB32" s="109"/>
      <c r="AC32" s="109">
        <f>IF(16*AH32&lt;&gt;0,16*AH32," ")</f>
        <v>16</v>
      </c>
      <c r="AD32" s="109">
        <f>Y32-Z32</f>
        <v>57</v>
      </c>
      <c r="AE32" s="115">
        <f>SUM(AF32:AH32)</f>
        <v>3</v>
      </c>
      <c r="AF32" s="116">
        <v>2</v>
      </c>
      <c r="AG32" s="112"/>
      <c r="AH32" s="109">
        <v>1</v>
      </c>
      <c r="AI32" s="112">
        <v>2</v>
      </c>
      <c r="AJ32" s="112"/>
      <c r="AK32" s="109"/>
      <c r="AL32" s="109"/>
      <c r="AM32" s="135"/>
      <c r="AN32" s="110" t="s">
        <v>76</v>
      </c>
    </row>
    <row r="33" spans="1:40" s="107" customFormat="1" ht="27.75" customHeight="1">
      <c r="A33" s="131">
        <v>5</v>
      </c>
      <c r="B33" s="126" t="s">
        <v>88</v>
      </c>
      <c r="C33" s="132" t="s">
        <v>89</v>
      </c>
      <c r="D33" s="127"/>
      <c r="E33" s="127"/>
      <c r="F33" s="109">
        <v>12</v>
      </c>
      <c r="G33" s="112"/>
      <c r="H33" s="109">
        <v>1</v>
      </c>
      <c r="I33" s="113">
        <f>K33</f>
        <v>105</v>
      </c>
      <c r="J33" s="113"/>
      <c r="K33" s="113">
        <f t="shared" si="0"/>
        <v>105</v>
      </c>
      <c r="L33" s="113"/>
      <c r="M33" s="114"/>
      <c r="N33" s="109"/>
      <c r="O33" s="109"/>
      <c r="P33" s="109"/>
      <c r="Q33" s="109"/>
      <c r="R33" s="109"/>
      <c r="S33" s="109"/>
      <c r="T33" s="112"/>
      <c r="U33" s="109"/>
      <c r="V33" s="109"/>
      <c r="W33" s="109"/>
      <c r="X33" s="134">
        <v>3.5</v>
      </c>
      <c r="Y33" s="109">
        <f>X33*30</f>
        <v>105</v>
      </c>
      <c r="Z33" s="109">
        <f>SUM(AA33:AC33)</f>
        <v>48</v>
      </c>
      <c r="AA33" s="109">
        <f>IF(16*AF33&lt;&gt;0,16*AF33," ")</f>
        <v>32</v>
      </c>
      <c r="AB33" s="109"/>
      <c r="AC33" s="109">
        <f>IF(16*AH33&lt;&gt;0,16*AH33," ")</f>
        <v>16</v>
      </c>
      <c r="AD33" s="109">
        <f>Y33-Z33</f>
        <v>57</v>
      </c>
      <c r="AE33" s="115">
        <f>SUM(AF33:AH33)</f>
        <v>3</v>
      </c>
      <c r="AF33" s="116">
        <v>2</v>
      </c>
      <c r="AG33" s="112"/>
      <c r="AH33" s="109">
        <v>1</v>
      </c>
      <c r="AI33" s="112">
        <v>2</v>
      </c>
      <c r="AJ33" s="112"/>
      <c r="AK33" s="109"/>
      <c r="AL33" s="109"/>
      <c r="AM33" s="135"/>
      <c r="AN33" s="110" t="s">
        <v>76</v>
      </c>
    </row>
    <row r="34" spans="1:40" s="107" customFormat="1" ht="25.5" customHeight="1">
      <c r="A34" s="131">
        <v>6</v>
      </c>
      <c r="B34" s="126" t="s">
        <v>90</v>
      </c>
      <c r="C34" s="132" t="s">
        <v>91</v>
      </c>
      <c r="D34" s="127"/>
      <c r="E34" s="127"/>
      <c r="F34" s="109">
        <v>12</v>
      </c>
      <c r="G34" s="112"/>
      <c r="H34" s="109">
        <v>1</v>
      </c>
      <c r="I34" s="113">
        <f>K34</f>
        <v>90</v>
      </c>
      <c r="J34" s="113"/>
      <c r="K34" s="113">
        <f t="shared" si="0"/>
        <v>90</v>
      </c>
      <c r="L34" s="113"/>
      <c r="M34" s="114"/>
      <c r="N34" s="109"/>
      <c r="O34" s="109"/>
      <c r="P34" s="109"/>
      <c r="Q34" s="109"/>
      <c r="R34" s="109"/>
      <c r="S34" s="109"/>
      <c r="T34" s="112"/>
      <c r="U34" s="109"/>
      <c r="V34" s="109"/>
      <c r="W34" s="109"/>
      <c r="X34" s="114">
        <v>3</v>
      </c>
      <c r="Y34" s="109">
        <f>X34*30</f>
        <v>90</v>
      </c>
      <c r="Z34" s="109">
        <f>SUM(AA34:AC34)</f>
        <v>48</v>
      </c>
      <c r="AA34" s="109">
        <f>IF(16*AF34&lt;&gt;0,16*AF34," ")</f>
        <v>32</v>
      </c>
      <c r="AB34" s="109"/>
      <c r="AC34" s="109">
        <f>IF(16*AH34&lt;&gt;0,16*AH34," ")</f>
        <v>16</v>
      </c>
      <c r="AD34" s="109">
        <f>Y34-Z34</f>
        <v>42</v>
      </c>
      <c r="AE34" s="115">
        <f>SUM(AF34:AH34)</f>
        <v>3</v>
      </c>
      <c r="AF34" s="116">
        <v>2</v>
      </c>
      <c r="AG34" s="112"/>
      <c r="AH34" s="109">
        <v>1</v>
      </c>
      <c r="AI34" s="112">
        <v>2</v>
      </c>
      <c r="AJ34" s="112"/>
      <c r="AK34" s="109"/>
      <c r="AL34" s="109"/>
      <c r="AM34" s="135"/>
      <c r="AN34" s="110" t="s">
        <v>76</v>
      </c>
    </row>
    <row r="35" spans="1:40" s="107" customFormat="1" ht="27" customHeight="1">
      <c r="A35" s="136">
        <v>7</v>
      </c>
      <c r="B35" s="136" t="s">
        <v>92</v>
      </c>
      <c r="C35" s="132" t="s">
        <v>93</v>
      </c>
      <c r="D35" s="127"/>
      <c r="E35" s="127"/>
      <c r="F35" s="109">
        <v>12</v>
      </c>
      <c r="G35" s="112"/>
      <c r="H35" s="109">
        <v>1</v>
      </c>
      <c r="I35" s="128">
        <f>K35</f>
        <v>150</v>
      </c>
      <c r="J35" s="137"/>
      <c r="K35" s="113">
        <f t="shared" si="0"/>
        <v>150</v>
      </c>
      <c r="L35" s="113"/>
      <c r="M35" s="114">
        <v>3</v>
      </c>
      <c r="N35" s="109">
        <f>M35*30</f>
        <v>90</v>
      </c>
      <c r="O35" s="109">
        <f>SUM(P35:R35)</f>
        <v>16</v>
      </c>
      <c r="P35" s="109"/>
      <c r="Q35" s="109"/>
      <c r="R35" s="109">
        <f>IF(16*W35&lt;&gt;0,16*W35," ")</f>
        <v>16</v>
      </c>
      <c r="S35" s="109">
        <f>N35-O35</f>
        <v>74</v>
      </c>
      <c r="T35" s="115">
        <f>SUM(U35:W35)</f>
        <v>1</v>
      </c>
      <c r="U35" s="109"/>
      <c r="V35" s="109"/>
      <c r="W35" s="116">
        <v>1</v>
      </c>
      <c r="X35" s="114">
        <v>2</v>
      </c>
      <c r="Y35" s="109">
        <f>X35*30</f>
        <v>60</v>
      </c>
      <c r="Z35" s="109">
        <f>SUM(AA35:AC35)</f>
        <v>16</v>
      </c>
      <c r="AA35" s="109"/>
      <c r="AB35" s="109"/>
      <c r="AC35" s="109">
        <f>IF(16*AH35&lt;&gt;0,16*AH35," ")</f>
        <v>16</v>
      </c>
      <c r="AD35" s="109">
        <f>Y35-Z35</f>
        <v>44</v>
      </c>
      <c r="AE35" s="115">
        <f>SUM(AF35:AH35)</f>
        <v>1</v>
      </c>
      <c r="AF35" s="116"/>
      <c r="AG35" s="112"/>
      <c r="AH35" s="109">
        <v>1</v>
      </c>
      <c r="AI35" s="112"/>
      <c r="AJ35" s="112">
        <v>1</v>
      </c>
      <c r="AK35" s="109"/>
      <c r="AL35" s="109">
        <v>2</v>
      </c>
      <c r="AM35" s="135"/>
      <c r="AN35" s="110" t="s">
        <v>76</v>
      </c>
    </row>
    <row r="36" spans="1:40" s="107" customFormat="1" ht="12.75" customHeight="1">
      <c r="A36" s="138" t="s">
        <v>94</v>
      </c>
      <c r="B36" s="139"/>
      <c r="C36" s="139"/>
      <c r="D36" s="139"/>
      <c r="E36" s="139"/>
      <c r="F36" s="140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41"/>
    </row>
    <row r="37" spans="1:40" s="107" customFormat="1" ht="12.75" customHeight="1">
      <c r="A37" s="68" t="s">
        <v>95</v>
      </c>
      <c r="B37" s="68"/>
      <c r="C37" s="68"/>
      <c r="D37" s="68"/>
      <c r="E37" s="68"/>
      <c r="F37" s="72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</row>
    <row r="38" spans="1:40" s="107" customFormat="1" ht="12.75" customHeight="1">
      <c r="A38" s="68" t="s">
        <v>96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</row>
    <row r="39" spans="1:40" s="107" customFormat="1" ht="27.75" customHeight="1">
      <c r="A39" s="136">
        <v>1</v>
      </c>
      <c r="B39" s="127" t="s">
        <v>97</v>
      </c>
      <c r="C39" s="127" t="s">
        <v>98</v>
      </c>
      <c r="D39" s="127"/>
      <c r="E39" s="127"/>
      <c r="F39" s="109">
        <v>12</v>
      </c>
      <c r="G39" s="109">
        <v>1</v>
      </c>
      <c r="H39" s="109"/>
      <c r="I39" s="113">
        <f>Y39</f>
        <v>90</v>
      </c>
      <c r="J39" s="113"/>
      <c r="K39" s="113">
        <f>I39</f>
        <v>90</v>
      </c>
      <c r="L39" s="113"/>
      <c r="M39" s="133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4">
        <v>3</v>
      </c>
      <c r="Y39" s="109">
        <f>X39*30</f>
        <v>90</v>
      </c>
      <c r="Z39" s="142">
        <f>SUM(AA39:AC39)</f>
        <v>32</v>
      </c>
      <c r="AA39" s="109">
        <f>IF(16*AF39&lt;&gt;0,16*AF39," ")</f>
        <v>16</v>
      </c>
      <c r="AB39" s="109">
        <f>IF(16*AG39&lt;&gt;0,16*AG39," ")</f>
        <v>16</v>
      </c>
      <c r="AC39" s="109" t="str">
        <f>IF(16*AH39&lt;&gt;0,16*AH39," ")</f>
        <v> </v>
      </c>
      <c r="AD39" s="142">
        <f>Y39-Z39</f>
        <v>58</v>
      </c>
      <c r="AE39" s="109">
        <f>SUM(AF39:AH39)</f>
        <v>2</v>
      </c>
      <c r="AF39" s="109">
        <v>1</v>
      </c>
      <c r="AG39" s="109">
        <v>1</v>
      </c>
      <c r="AH39" s="109"/>
      <c r="AI39" s="109"/>
      <c r="AJ39" s="112">
        <v>2</v>
      </c>
      <c r="AK39" s="109"/>
      <c r="AL39" s="127"/>
      <c r="AM39" s="135"/>
      <c r="AN39" s="110" t="s">
        <v>76</v>
      </c>
    </row>
    <row r="40" spans="1:40" s="107" customFormat="1" ht="17.25" customHeight="1">
      <c r="A40" s="136"/>
      <c r="B40" s="127"/>
      <c r="C40" s="110" t="s">
        <v>99</v>
      </c>
      <c r="D40" s="127"/>
      <c r="E40" s="127"/>
      <c r="F40" s="109">
        <v>0</v>
      </c>
      <c r="G40" s="109"/>
      <c r="H40" s="109"/>
      <c r="I40" s="128"/>
      <c r="J40" s="137"/>
      <c r="K40" s="128"/>
      <c r="L40" s="137"/>
      <c r="M40" s="133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14"/>
      <c r="Y40" s="109"/>
      <c r="Z40" s="142"/>
      <c r="AA40" s="109"/>
      <c r="AB40" s="109"/>
      <c r="AC40" s="109"/>
      <c r="AD40" s="142"/>
      <c r="AE40" s="109"/>
      <c r="AF40" s="109"/>
      <c r="AG40" s="109"/>
      <c r="AH40" s="109"/>
      <c r="AI40" s="109"/>
      <c r="AJ40" s="112"/>
      <c r="AK40" s="109"/>
      <c r="AL40" s="127"/>
      <c r="AM40" s="135"/>
      <c r="AN40" s="110"/>
    </row>
    <row r="41" spans="1:40" s="107" customFormat="1" ht="12.75" customHeight="1">
      <c r="A41" s="136"/>
      <c r="B41" s="127"/>
      <c r="C41" s="132" t="s">
        <v>100</v>
      </c>
      <c r="D41" s="127"/>
      <c r="E41" s="127"/>
      <c r="F41" s="109">
        <v>0</v>
      </c>
      <c r="G41" s="109"/>
      <c r="H41" s="109"/>
      <c r="I41" s="128"/>
      <c r="J41" s="137"/>
      <c r="K41" s="128"/>
      <c r="L41" s="137"/>
      <c r="M41" s="133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14"/>
      <c r="Y41" s="109"/>
      <c r="Z41" s="142"/>
      <c r="AA41" s="109"/>
      <c r="AB41" s="109"/>
      <c r="AC41" s="109"/>
      <c r="AD41" s="142"/>
      <c r="AE41" s="109"/>
      <c r="AF41" s="109"/>
      <c r="AG41" s="109"/>
      <c r="AH41" s="109"/>
      <c r="AI41" s="109"/>
      <c r="AJ41" s="112"/>
      <c r="AK41" s="109"/>
      <c r="AL41" s="127"/>
      <c r="AM41" s="135"/>
      <c r="AN41" s="127"/>
    </row>
    <row r="42" spans="1:40" s="107" customFormat="1" ht="12.75" customHeight="1">
      <c r="A42" s="136"/>
      <c r="B42" s="127"/>
      <c r="C42" s="132" t="s">
        <v>101</v>
      </c>
      <c r="D42" s="127"/>
      <c r="E42" s="127"/>
      <c r="F42" s="109">
        <v>0</v>
      </c>
      <c r="G42" s="109"/>
      <c r="H42" s="109"/>
      <c r="I42" s="128"/>
      <c r="J42" s="137"/>
      <c r="K42" s="128"/>
      <c r="L42" s="137"/>
      <c r="M42" s="133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14"/>
      <c r="Y42" s="109"/>
      <c r="Z42" s="142"/>
      <c r="AA42" s="109"/>
      <c r="AB42" s="109"/>
      <c r="AC42" s="109"/>
      <c r="AD42" s="142"/>
      <c r="AE42" s="109"/>
      <c r="AF42" s="109"/>
      <c r="AG42" s="109"/>
      <c r="AH42" s="109"/>
      <c r="AI42" s="109"/>
      <c r="AJ42" s="112"/>
      <c r="AK42" s="109"/>
      <c r="AL42" s="127"/>
      <c r="AM42" s="135"/>
      <c r="AN42" s="127"/>
    </row>
    <row r="43" spans="1:40" s="107" customFormat="1" ht="12.75" customHeight="1">
      <c r="A43" s="143" t="s">
        <v>102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5"/>
    </row>
    <row r="44" spans="1:46" s="147" customFormat="1" ht="24.75" customHeight="1">
      <c r="A44" s="136">
        <v>1</v>
      </c>
      <c r="B44" s="127" t="s">
        <v>103</v>
      </c>
      <c r="C44" s="110" t="s">
        <v>104</v>
      </c>
      <c r="D44" s="127"/>
      <c r="E44" s="127"/>
      <c r="F44" s="109">
        <v>12</v>
      </c>
      <c r="G44" s="109"/>
      <c r="H44" s="109">
        <v>1</v>
      </c>
      <c r="I44" s="113">
        <f>N44</f>
        <v>90</v>
      </c>
      <c r="J44" s="113"/>
      <c r="K44" s="113">
        <f>I44</f>
        <v>90</v>
      </c>
      <c r="L44" s="113"/>
      <c r="M44" s="114">
        <v>3</v>
      </c>
      <c r="N44" s="109">
        <f>M44*30</f>
        <v>90</v>
      </c>
      <c r="O44" s="142">
        <f>SUM(P44:R44)</f>
        <v>48</v>
      </c>
      <c r="P44" s="109">
        <f>IF(16*U44&lt;&gt;0,16*U44," ")</f>
        <v>32</v>
      </c>
      <c r="Q44" s="109"/>
      <c r="R44" s="109">
        <f>IF(16*W44&lt;&gt;0,16*W44," ")</f>
        <v>16</v>
      </c>
      <c r="S44" s="142">
        <f>N44-O44</f>
        <v>42</v>
      </c>
      <c r="T44" s="109">
        <f>SUM(U44:W44)</f>
        <v>3</v>
      </c>
      <c r="U44" s="109">
        <v>2</v>
      </c>
      <c r="V44" s="109"/>
      <c r="W44" s="109">
        <v>1</v>
      </c>
      <c r="X44" s="133"/>
      <c r="Y44" s="109"/>
      <c r="Z44" s="142"/>
      <c r="AA44" s="109"/>
      <c r="AB44" s="109"/>
      <c r="AC44" s="109"/>
      <c r="AD44" s="142"/>
      <c r="AE44" s="109"/>
      <c r="AF44" s="109"/>
      <c r="AG44" s="109"/>
      <c r="AH44" s="109"/>
      <c r="AI44" s="109"/>
      <c r="AJ44" s="112">
        <v>1</v>
      </c>
      <c r="AK44" s="109"/>
      <c r="AL44" s="127"/>
      <c r="AM44" s="135"/>
      <c r="AN44" s="110" t="s">
        <v>76</v>
      </c>
      <c r="AO44" s="146"/>
      <c r="AP44" s="146"/>
      <c r="AQ44" s="146"/>
      <c r="AR44" s="146"/>
      <c r="AS44" s="146"/>
      <c r="AT44" s="146"/>
    </row>
    <row r="45" spans="1:46" s="148" customFormat="1" ht="12.75" customHeight="1">
      <c r="A45" s="136"/>
      <c r="B45" s="127"/>
      <c r="C45" s="132" t="s">
        <v>105</v>
      </c>
      <c r="D45" s="127"/>
      <c r="E45" s="127"/>
      <c r="F45" s="109">
        <v>0</v>
      </c>
      <c r="G45" s="109"/>
      <c r="H45" s="109"/>
      <c r="I45" s="113"/>
      <c r="J45" s="113"/>
      <c r="K45" s="113"/>
      <c r="L45" s="113"/>
      <c r="M45" s="133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33"/>
      <c r="Y45" s="109"/>
      <c r="Z45" s="142"/>
      <c r="AA45" s="109"/>
      <c r="AB45" s="109"/>
      <c r="AC45" s="109"/>
      <c r="AD45" s="142"/>
      <c r="AE45" s="109"/>
      <c r="AF45" s="109"/>
      <c r="AG45" s="109"/>
      <c r="AH45" s="109"/>
      <c r="AI45" s="109"/>
      <c r="AJ45" s="112"/>
      <c r="AK45" s="109"/>
      <c r="AL45" s="127"/>
      <c r="AM45" s="135"/>
      <c r="AN45" s="110"/>
      <c r="AO45" s="146"/>
      <c r="AP45" s="146"/>
      <c r="AQ45" s="146"/>
      <c r="AR45" s="146"/>
      <c r="AS45" s="146"/>
      <c r="AT45" s="146"/>
    </row>
    <row r="46" spans="1:40" s="107" customFormat="1" ht="24.75" customHeight="1">
      <c r="A46" s="136">
        <v>2</v>
      </c>
      <c r="B46" s="127" t="s">
        <v>106</v>
      </c>
      <c r="C46" s="132" t="s">
        <v>107</v>
      </c>
      <c r="D46" s="127"/>
      <c r="E46" s="127"/>
      <c r="F46" s="109">
        <v>12</v>
      </c>
      <c r="G46" s="109">
        <v>1</v>
      </c>
      <c r="H46" s="109"/>
      <c r="I46" s="113">
        <f>N46</f>
        <v>90</v>
      </c>
      <c r="J46" s="113"/>
      <c r="K46" s="113">
        <f>I46</f>
        <v>90</v>
      </c>
      <c r="L46" s="113"/>
      <c r="M46" s="114">
        <v>3</v>
      </c>
      <c r="N46" s="109">
        <f>M46*30</f>
        <v>90</v>
      </c>
      <c r="O46" s="142">
        <f>SUM(P46:R46)</f>
        <v>32</v>
      </c>
      <c r="P46" s="109">
        <f>IF(16*U46&lt;&gt;0,16*U46," ")</f>
        <v>32</v>
      </c>
      <c r="Q46" s="109"/>
      <c r="R46" s="109" t="str">
        <f>IF(16*W46&lt;&gt;0,16*W46," ")</f>
        <v> </v>
      </c>
      <c r="S46" s="142">
        <f>N46-O46</f>
        <v>58</v>
      </c>
      <c r="T46" s="109">
        <f>SUM(U46:W46)</f>
        <v>2</v>
      </c>
      <c r="U46" s="109">
        <v>2</v>
      </c>
      <c r="V46" s="109"/>
      <c r="W46" s="109"/>
      <c r="X46" s="114"/>
      <c r="Y46" s="109"/>
      <c r="Z46" s="142"/>
      <c r="AA46" s="109"/>
      <c r="AB46" s="109"/>
      <c r="AC46" s="109"/>
      <c r="AD46" s="142"/>
      <c r="AE46" s="109"/>
      <c r="AF46" s="109"/>
      <c r="AG46" s="109"/>
      <c r="AH46" s="109"/>
      <c r="AI46" s="109"/>
      <c r="AJ46" s="112">
        <v>1</v>
      </c>
      <c r="AK46" s="109"/>
      <c r="AL46" s="127"/>
      <c r="AM46" s="135"/>
      <c r="AN46" s="110" t="s">
        <v>76</v>
      </c>
    </row>
    <row r="47" spans="1:40" s="107" customFormat="1" ht="12.75" customHeight="1">
      <c r="A47" s="136"/>
      <c r="B47" s="127"/>
      <c r="C47" s="127" t="s">
        <v>108</v>
      </c>
      <c r="D47" s="127"/>
      <c r="E47" s="127"/>
      <c r="F47" s="109">
        <v>0</v>
      </c>
      <c r="G47" s="109"/>
      <c r="H47" s="109"/>
      <c r="I47" s="128"/>
      <c r="J47" s="137"/>
      <c r="K47" s="128"/>
      <c r="L47" s="137"/>
      <c r="M47" s="133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14"/>
      <c r="Y47" s="109"/>
      <c r="Z47" s="142"/>
      <c r="AA47" s="109"/>
      <c r="AB47" s="109"/>
      <c r="AC47" s="109"/>
      <c r="AD47" s="142"/>
      <c r="AE47" s="109"/>
      <c r="AF47" s="109"/>
      <c r="AG47" s="109"/>
      <c r="AH47" s="109"/>
      <c r="AI47" s="109"/>
      <c r="AJ47" s="112"/>
      <c r="AK47" s="109"/>
      <c r="AL47" s="127"/>
      <c r="AM47" s="135"/>
      <c r="AN47" s="127"/>
    </row>
    <row r="48" spans="1:40" s="107" customFormat="1" ht="24.75" customHeight="1">
      <c r="A48" s="136">
        <v>3</v>
      </c>
      <c r="B48" s="127" t="s">
        <v>109</v>
      </c>
      <c r="C48" s="132" t="s">
        <v>110</v>
      </c>
      <c r="D48" s="127"/>
      <c r="E48" s="127"/>
      <c r="F48" s="109">
        <v>12</v>
      </c>
      <c r="G48" s="109"/>
      <c r="H48" s="109">
        <v>1</v>
      </c>
      <c r="I48" s="113">
        <f>Y48</f>
        <v>90</v>
      </c>
      <c r="J48" s="113"/>
      <c r="K48" s="113">
        <f>I48</f>
        <v>90</v>
      </c>
      <c r="L48" s="113"/>
      <c r="M48" s="133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14">
        <v>3</v>
      </c>
      <c r="Y48" s="109">
        <f>X48*30</f>
        <v>90</v>
      </c>
      <c r="Z48" s="142">
        <f>SUM(AA48:AC48)</f>
        <v>48</v>
      </c>
      <c r="AA48" s="109">
        <f>IF(16*AF48&lt;&gt;0,16*AF48," ")</f>
        <v>16</v>
      </c>
      <c r="AB48" s="109"/>
      <c r="AC48" s="109">
        <f>IF(16*AH48&lt;&gt;0,16*AH48," ")</f>
        <v>32</v>
      </c>
      <c r="AD48" s="142">
        <f>Y48-Z48</f>
        <v>42</v>
      </c>
      <c r="AE48" s="109">
        <f>SUM(AF48:AH48)</f>
        <v>3</v>
      </c>
      <c r="AF48" s="109">
        <v>1</v>
      </c>
      <c r="AG48" s="109"/>
      <c r="AH48" s="109">
        <v>2</v>
      </c>
      <c r="AI48" s="109"/>
      <c r="AJ48" s="112">
        <v>2</v>
      </c>
      <c r="AK48" s="109"/>
      <c r="AL48" s="127"/>
      <c r="AM48" s="135"/>
      <c r="AN48" s="110" t="s">
        <v>76</v>
      </c>
    </row>
    <row r="49" spans="1:40" s="107" customFormat="1" ht="12.75" customHeight="1">
      <c r="A49" s="136"/>
      <c r="B49" s="127"/>
      <c r="C49" s="127" t="s">
        <v>111</v>
      </c>
      <c r="D49" s="127"/>
      <c r="E49" s="127"/>
      <c r="F49" s="109">
        <v>0</v>
      </c>
      <c r="G49" s="109"/>
      <c r="H49" s="109"/>
      <c r="I49" s="113"/>
      <c r="J49" s="113"/>
      <c r="K49" s="113"/>
      <c r="L49" s="113"/>
      <c r="M49" s="133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33"/>
      <c r="Y49" s="109"/>
      <c r="Z49" s="142"/>
      <c r="AA49" s="109"/>
      <c r="AB49" s="109"/>
      <c r="AC49" s="109"/>
      <c r="AD49" s="142"/>
      <c r="AE49" s="109"/>
      <c r="AF49" s="109"/>
      <c r="AG49" s="109"/>
      <c r="AH49" s="109"/>
      <c r="AI49" s="109"/>
      <c r="AJ49" s="112"/>
      <c r="AK49" s="109"/>
      <c r="AL49" s="127"/>
      <c r="AM49" s="135"/>
      <c r="AN49" s="127"/>
    </row>
    <row r="50" spans="1:40" s="107" customFormat="1" ht="24.75" customHeight="1">
      <c r="A50" s="136">
        <v>4</v>
      </c>
      <c r="B50" s="127" t="s">
        <v>112</v>
      </c>
      <c r="C50" s="132" t="s">
        <v>113</v>
      </c>
      <c r="D50" s="127"/>
      <c r="E50" s="127"/>
      <c r="F50" s="109">
        <v>12</v>
      </c>
      <c r="G50" s="109"/>
      <c r="H50" s="109">
        <v>1</v>
      </c>
      <c r="I50" s="113">
        <f>Y50</f>
        <v>90</v>
      </c>
      <c r="J50" s="113"/>
      <c r="K50" s="113">
        <f>I50</f>
        <v>90</v>
      </c>
      <c r="L50" s="113"/>
      <c r="M50" s="133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14">
        <v>3</v>
      </c>
      <c r="Y50" s="109">
        <f>X50*30</f>
        <v>90</v>
      </c>
      <c r="Z50" s="142">
        <f>SUM(AA50:AC50)</f>
        <v>48</v>
      </c>
      <c r="AA50" s="109">
        <f>IF(16*AF50&lt;&gt;0,16*AF50," ")</f>
        <v>32</v>
      </c>
      <c r="AB50" s="109"/>
      <c r="AC50" s="109">
        <f>IF(16*AH50&lt;&gt;0,16*AH50," ")</f>
        <v>16</v>
      </c>
      <c r="AD50" s="142">
        <f>Y50-Z50</f>
        <v>42</v>
      </c>
      <c r="AE50" s="109">
        <f>SUM(AF50:AH50)</f>
        <v>3</v>
      </c>
      <c r="AF50" s="109">
        <v>2</v>
      </c>
      <c r="AG50" s="109"/>
      <c r="AH50" s="109">
        <v>1</v>
      </c>
      <c r="AI50" s="109"/>
      <c r="AJ50" s="112">
        <v>2</v>
      </c>
      <c r="AK50" s="109"/>
      <c r="AL50" s="127"/>
      <c r="AM50" s="135"/>
      <c r="AN50" s="110" t="s">
        <v>76</v>
      </c>
    </row>
    <row r="51" spans="1:40" s="107" customFormat="1" ht="12.75" customHeight="1">
      <c r="A51" s="136"/>
      <c r="B51" s="127"/>
      <c r="C51" s="127" t="s">
        <v>114</v>
      </c>
      <c r="D51" s="127"/>
      <c r="E51" s="127"/>
      <c r="F51" s="127">
        <v>0</v>
      </c>
      <c r="G51" s="127"/>
      <c r="H51" s="127"/>
      <c r="I51" s="32"/>
      <c r="J51" s="32"/>
      <c r="K51" s="32"/>
      <c r="L51" s="32"/>
      <c r="M51" s="149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49"/>
      <c r="Y51" s="127"/>
      <c r="Z51" s="150"/>
      <c r="AA51" s="127"/>
      <c r="AB51" s="127"/>
      <c r="AC51" s="127"/>
      <c r="AD51" s="150"/>
      <c r="AE51" s="111"/>
      <c r="AF51" s="111"/>
      <c r="AG51" s="111"/>
      <c r="AH51" s="126"/>
      <c r="AI51" s="127"/>
      <c r="AJ51" s="151"/>
      <c r="AK51" s="127"/>
      <c r="AL51" s="127"/>
      <c r="AM51" s="135"/>
      <c r="AN51" s="127"/>
    </row>
    <row r="52" spans="1:40" s="160" customFormat="1" ht="12.75" customHeight="1">
      <c r="A52" s="152"/>
      <c r="B52" s="152"/>
      <c r="C52" s="153" t="s">
        <v>115</v>
      </c>
      <c r="D52" s="154"/>
      <c r="E52" s="154"/>
      <c r="F52" s="154"/>
      <c r="G52" s="152"/>
      <c r="H52" s="152"/>
      <c r="I52" s="155"/>
      <c r="J52" s="156"/>
      <c r="K52" s="155">
        <f>SUM(K26:L35)+K44+K46+K50+K48+K39</f>
        <v>1530</v>
      </c>
      <c r="L52" s="156"/>
      <c r="M52" s="157">
        <f>SUM(M26:M35)+M44+M46</f>
        <v>30</v>
      </c>
      <c r="N52" s="158">
        <f>SUM(N26:N35)+N44+N46</f>
        <v>900</v>
      </c>
      <c r="O52" s="158">
        <f>SUM(O26:O35)+O44+O46</f>
        <v>288</v>
      </c>
      <c r="P52" s="158">
        <f>SUM(P26:P35)+P44+P46</f>
        <v>224</v>
      </c>
      <c r="Q52" s="158"/>
      <c r="R52" s="158">
        <f>SUM(R26:R35)+R44</f>
        <v>64</v>
      </c>
      <c r="S52" s="158">
        <f>SUM(S26:S35)+S44+S46</f>
        <v>612</v>
      </c>
      <c r="T52" s="158">
        <f>SUM(T26:T35)+T44+T46</f>
        <v>18</v>
      </c>
      <c r="U52" s="158">
        <f>SUM(U26:U35)+U44+U46</f>
        <v>14</v>
      </c>
      <c r="V52" s="154"/>
      <c r="W52" s="158">
        <f>SUM(W26:W35)+W44</f>
        <v>4</v>
      </c>
      <c r="X52" s="157">
        <f>SUM(X26:X35)+X48+X50+X39</f>
        <v>21</v>
      </c>
      <c r="Y52" s="158">
        <f>SUM(Y26:Y35)+Y46+Y50+Y48+Y39</f>
        <v>630</v>
      </c>
      <c r="Z52" s="158">
        <f>SUM(Z26:Z35)+Z46+Z50+Z48+Z39</f>
        <v>288</v>
      </c>
      <c r="AA52" s="158">
        <f>SUM(AA26:AA35)+AA48+AA50+AA39</f>
        <v>160</v>
      </c>
      <c r="AB52" s="158">
        <f>AB39</f>
        <v>16</v>
      </c>
      <c r="AC52" s="158">
        <f>SUM(AC26:AC35)+AC50+AC48</f>
        <v>112</v>
      </c>
      <c r="AD52" s="158">
        <f>SUM(AD26:AD35)+AD50+AD48+AD39</f>
        <v>342</v>
      </c>
      <c r="AE52" s="158">
        <f>SUM(AE26:AE35)+AE50+AE48+AE39</f>
        <v>18</v>
      </c>
      <c r="AF52" s="158">
        <f>SUM(AF26:AF35)+AF50+AF48+AF39</f>
        <v>10</v>
      </c>
      <c r="AG52" s="158">
        <f>AG39</f>
        <v>1</v>
      </c>
      <c r="AH52" s="158">
        <f>SUM(AH26:AH35)+AH50+AH48</f>
        <v>7</v>
      </c>
      <c r="AI52" s="154" t="s">
        <v>116</v>
      </c>
      <c r="AJ52" s="154" t="s">
        <v>117</v>
      </c>
      <c r="AK52" s="154"/>
      <c r="AL52" s="154" t="s">
        <v>118</v>
      </c>
      <c r="AM52" s="154"/>
      <c r="AN52" s="159"/>
    </row>
    <row r="53" spans="2:42" s="2" customFormat="1" ht="12.7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K53" s="37"/>
      <c r="AL53" s="161"/>
      <c r="AM53" s="161"/>
      <c r="AN53" s="161"/>
      <c r="AO53" s="37"/>
      <c r="AP53" s="37"/>
    </row>
    <row r="54" spans="1:42" s="2" customFormat="1" ht="12.75" customHeight="1">
      <c r="A54" s="162" t="s">
        <v>119</v>
      </c>
      <c r="B54" s="163"/>
      <c r="C54" s="164" t="s">
        <v>120</v>
      </c>
      <c r="D54" s="165" t="s">
        <v>121</v>
      </c>
      <c r="E54" s="166"/>
      <c r="F54" s="165" t="s">
        <v>122</v>
      </c>
      <c r="G54" s="167"/>
      <c r="H54" s="167"/>
      <c r="I54" s="166"/>
      <c r="J54" s="82" t="s">
        <v>123</v>
      </c>
      <c r="K54" s="83"/>
      <c r="L54" s="84"/>
      <c r="M54" s="82" t="s">
        <v>124</v>
      </c>
      <c r="N54" s="84"/>
      <c r="O54" s="82" t="s">
        <v>125</v>
      </c>
      <c r="P54" s="84"/>
      <c r="Q54" s="37"/>
      <c r="T54" s="37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9"/>
      <c r="AG54" s="169"/>
      <c r="AH54" s="169"/>
      <c r="AI54" s="169"/>
      <c r="AK54" s="37"/>
      <c r="AL54" s="170"/>
      <c r="AM54" s="170"/>
      <c r="AN54" s="170"/>
      <c r="AO54" s="37"/>
      <c r="AP54" s="37"/>
    </row>
    <row r="55" spans="1:42" s="2" customFormat="1" ht="12.75">
      <c r="A55" s="171"/>
      <c r="B55" s="172"/>
      <c r="C55" s="173"/>
      <c r="D55" s="174"/>
      <c r="E55" s="175"/>
      <c r="F55" s="174"/>
      <c r="G55" s="140"/>
      <c r="H55" s="140"/>
      <c r="I55" s="175"/>
      <c r="J55" s="89"/>
      <c r="K55" s="90"/>
      <c r="L55" s="91"/>
      <c r="M55" s="89"/>
      <c r="N55" s="91"/>
      <c r="O55" s="89"/>
      <c r="P55" s="91"/>
      <c r="Q55" s="37"/>
      <c r="T55" s="37"/>
      <c r="U55" s="37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9"/>
      <c r="AG55" s="169"/>
      <c r="AH55" s="169"/>
      <c r="AI55" s="169"/>
      <c r="AK55" s="37"/>
      <c r="AL55" s="170"/>
      <c r="AM55" s="170"/>
      <c r="AN55" s="170"/>
      <c r="AO55" s="37"/>
      <c r="AP55" s="37"/>
    </row>
    <row r="56" spans="1:42" s="2" customFormat="1" ht="12.75">
      <c r="A56" s="32">
        <v>1</v>
      </c>
      <c r="B56" s="32"/>
      <c r="C56" s="176" t="s">
        <v>126</v>
      </c>
      <c r="D56" s="32">
        <v>2</v>
      </c>
      <c r="E56" s="32"/>
      <c r="F56" s="32">
        <v>6</v>
      </c>
      <c r="G56" s="32"/>
      <c r="H56" s="32"/>
      <c r="I56" s="32"/>
      <c r="J56" s="32">
        <v>9</v>
      </c>
      <c r="K56" s="32"/>
      <c r="L56" s="32"/>
      <c r="M56" s="32">
        <f>J56*30</f>
        <v>270</v>
      </c>
      <c r="N56" s="32"/>
      <c r="O56" s="32" t="s">
        <v>127</v>
      </c>
      <c r="P56" s="32"/>
      <c r="Q56" s="37"/>
      <c r="T56" s="37"/>
      <c r="U56" s="3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K56" s="37"/>
      <c r="AL56" s="170"/>
      <c r="AM56" s="170"/>
      <c r="AN56" s="170"/>
      <c r="AO56" s="37"/>
      <c r="AP56" s="37"/>
    </row>
    <row r="57" spans="1:42" s="2" customFormat="1" ht="12.75">
      <c r="A57" s="177"/>
      <c r="B57" s="177"/>
      <c r="C57" s="178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37"/>
      <c r="T57" s="37"/>
      <c r="U57" s="37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K57" s="37"/>
      <c r="AL57" s="170"/>
      <c r="AM57" s="170"/>
      <c r="AN57" s="170"/>
      <c r="AO57" s="37"/>
      <c r="AP57" s="37"/>
    </row>
    <row r="58" spans="2:42" s="2" customFormat="1" ht="15.75">
      <c r="B58" s="37"/>
      <c r="C58" s="180" t="s">
        <v>128</v>
      </c>
      <c r="D58" s="181" t="s">
        <v>129</v>
      </c>
      <c r="E58" s="181"/>
      <c r="F58" s="181" t="s">
        <v>130</v>
      </c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K58" s="37"/>
      <c r="AL58" s="170"/>
      <c r="AM58" s="170"/>
      <c r="AN58" s="170"/>
      <c r="AO58" s="37"/>
      <c r="AP58" s="37"/>
    </row>
    <row r="59" spans="2:42" s="2" customFormat="1" ht="12.75">
      <c r="B59" s="37"/>
      <c r="C59" s="182"/>
      <c r="D59" s="183" t="s">
        <v>131</v>
      </c>
      <c r="E59" s="183"/>
      <c r="F59" s="183"/>
      <c r="G59" s="183"/>
      <c r="H59" s="183"/>
      <c r="I59" s="183"/>
      <c r="J59" s="183"/>
      <c r="K59" s="37"/>
      <c r="L59" s="37"/>
      <c r="M59" s="37"/>
      <c r="N59" s="184" t="s">
        <v>132</v>
      </c>
      <c r="O59" s="184"/>
      <c r="P59" s="184"/>
      <c r="Q59" s="184"/>
      <c r="R59" s="184"/>
      <c r="S59" s="184"/>
      <c r="T59" s="184"/>
      <c r="U59" s="184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179"/>
      <c r="AI59" s="177"/>
      <c r="AJ59" s="177"/>
      <c r="AK59" s="177"/>
      <c r="AL59" s="170"/>
      <c r="AM59" s="170"/>
      <c r="AN59" s="170"/>
      <c r="AO59" s="37"/>
      <c r="AP59" s="37"/>
    </row>
    <row r="60" spans="2:42" s="2" customFormat="1" ht="12.75">
      <c r="B60" s="182" t="s">
        <v>133</v>
      </c>
      <c r="C60" s="182" t="s">
        <v>134</v>
      </c>
      <c r="D60" s="182"/>
      <c r="E60" s="182"/>
      <c r="F60" s="37"/>
      <c r="G60" s="37"/>
      <c r="H60" s="37"/>
      <c r="I60" s="37"/>
      <c r="J60" s="37"/>
      <c r="K60" s="37"/>
      <c r="L60" s="37"/>
      <c r="M60" s="37"/>
      <c r="N60" s="37"/>
      <c r="O60" s="37"/>
      <c r="Q60" s="37"/>
      <c r="T60" s="37"/>
      <c r="U60" s="37"/>
      <c r="V60" s="37"/>
      <c r="W60" s="37"/>
      <c r="X60" s="37"/>
      <c r="Y60" s="37"/>
      <c r="Z60" s="37"/>
      <c r="AA60" s="37"/>
      <c r="AB60" s="185"/>
      <c r="AC60" s="185"/>
      <c r="AD60" s="185"/>
      <c r="AE60" s="185"/>
      <c r="AF60" s="185"/>
      <c r="AG60" s="185"/>
      <c r="AH60" s="179"/>
      <c r="AI60" s="186"/>
      <c r="AJ60" s="186"/>
      <c r="AK60" s="186"/>
      <c r="AL60" s="170"/>
      <c r="AM60" s="170"/>
      <c r="AN60" s="170"/>
      <c r="AO60" s="37"/>
      <c r="AP60" s="37"/>
    </row>
    <row r="61" spans="2:61" s="2" customFormat="1" ht="15.75">
      <c r="B61" s="37"/>
      <c r="C61" s="37"/>
      <c r="D61" s="37"/>
      <c r="E61" s="187" t="s">
        <v>135</v>
      </c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5"/>
      <c r="AG61" s="185"/>
      <c r="AH61" s="185"/>
      <c r="AI61" s="185"/>
      <c r="AJ61" s="185"/>
      <c r="AK61" s="185"/>
      <c r="AL61" s="185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</row>
    <row r="62" spans="1:58" s="189" customFormat="1" ht="12.75">
      <c r="A62" s="188"/>
      <c r="B62" s="188"/>
      <c r="C62" s="188"/>
      <c r="D62" s="188"/>
      <c r="E62" s="188"/>
      <c r="F62" s="160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</row>
    <row r="63" spans="1:58" s="189" customFormat="1" ht="12.75">
      <c r="A63" s="188"/>
      <c r="B63" s="188"/>
      <c r="C63" s="188"/>
      <c r="D63" s="188"/>
      <c r="E63" s="188"/>
      <c r="F63" s="160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</row>
    <row r="64" spans="1:58" s="189" customFormat="1" ht="12.75">
      <c r="A64" s="188"/>
      <c r="B64" s="188"/>
      <c r="C64" s="188"/>
      <c r="D64" s="188"/>
      <c r="E64" s="188"/>
      <c r="F64" s="160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</row>
    <row r="65" spans="1:58" s="189" customFormat="1" ht="12.75">
      <c r="A65" s="188"/>
      <c r="B65" s="188"/>
      <c r="C65" s="188"/>
      <c r="D65" s="188"/>
      <c r="E65" s="188"/>
      <c r="F65" s="160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</row>
    <row r="66" spans="1:58" s="189" customFormat="1" ht="12.75">
      <c r="A66" s="188"/>
      <c r="B66" s="188"/>
      <c r="C66" s="188"/>
      <c r="D66" s="188"/>
      <c r="E66" s="188"/>
      <c r="F66" s="160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</row>
    <row r="67" spans="1:58" s="189" customFormat="1" ht="12.75">
      <c r="A67" s="188"/>
      <c r="B67" s="188"/>
      <c r="C67" s="188"/>
      <c r="D67" s="188"/>
      <c r="E67" s="188"/>
      <c r="F67" s="160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</row>
    <row r="68" spans="1:58" s="189" customFormat="1" ht="12.75">
      <c r="A68" s="188"/>
      <c r="B68" s="188"/>
      <c r="C68" s="188"/>
      <c r="D68" s="188"/>
      <c r="E68" s="188"/>
      <c r="F68" s="160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</row>
    <row r="69" spans="1:58" s="189" customFormat="1" ht="12.75">
      <c r="A69" s="188"/>
      <c r="B69" s="188"/>
      <c r="C69" s="188"/>
      <c r="D69" s="188"/>
      <c r="E69" s="188"/>
      <c r="F69" s="160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</row>
    <row r="70" spans="1:58" s="189" customFormat="1" ht="12.75">
      <c r="A70" s="188"/>
      <c r="B70" s="188"/>
      <c r="C70" s="188"/>
      <c r="D70" s="188"/>
      <c r="E70" s="188"/>
      <c r="F70" s="160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</row>
    <row r="71" spans="1:58" s="189" customFormat="1" ht="12.75">
      <c r="A71" s="188"/>
      <c r="B71" s="188"/>
      <c r="C71" s="188"/>
      <c r="D71" s="188"/>
      <c r="E71" s="188"/>
      <c r="F71" s="160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</row>
    <row r="72" spans="1:58" s="189" customFormat="1" ht="12.75">
      <c r="A72" s="188"/>
      <c r="B72" s="188"/>
      <c r="C72" s="188"/>
      <c r="D72" s="188"/>
      <c r="E72" s="188"/>
      <c r="F72" s="160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</row>
    <row r="73" spans="1:58" s="189" customFormat="1" ht="12.75">
      <c r="A73" s="188"/>
      <c r="B73" s="188"/>
      <c r="C73" s="188"/>
      <c r="D73" s="188"/>
      <c r="E73" s="188"/>
      <c r="F73" s="160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</row>
    <row r="74" spans="1:58" ht="12.75">
      <c r="A74" s="190"/>
      <c r="B74" s="190"/>
      <c r="C74" s="190"/>
      <c r="D74" s="190"/>
      <c r="E74" s="190"/>
      <c r="F74" s="191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</row>
    <row r="75" spans="1:58" ht="12.75">
      <c r="A75" s="190"/>
      <c r="B75" s="190"/>
      <c r="C75" s="190"/>
      <c r="D75" s="190"/>
      <c r="E75" s="190"/>
      <c r="F75" s="191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</row>
    <row r="76" spans="1:58" ht="12.75">
      <c r="A76" s="190"/>
      <c r="B76" s="190"/>
      <c r="C76" s="190"/>
      <c r="D76" s="190"/>
      <c r="E76" s="190"/>
      <c r="F76" s="191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</row>
    <row r="77" spans="1:58" ht="12.75">
      <c r="A77" s="190"/>
      <c r="B77" s="190"/>
      <c r="C77" s="190"/>
      <c r="D77" s="190"/>
      <c r="E77" s="190"/>
      <c r="F77" s="191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</row>
    <row r="78" spans="1:58" ht="12.75">
      <c r="A78" s="190"/>
      <c r="B78" s="190"/>
      <c r="C78" s="190"/>
      <c r="D78" s="190"/>
      <c r="E78" s="190"/>
      <c r="F78" s="191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</row>
    <row r="79" spans="1:58" ht="12.75">
      <c r="A79" s="190"/>
      <c r="B79" s="190"/>
      <c r="C79" s="190"/>
      <c r="D79" s="190"/>
      <c r="E79" s="190"/>
      <c r="F79" s="191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</row>
    <row r="80" spans="1:58" ht="12.75">
      <c r="A80" s="190"/>
      <c r="B80" s="190"/>
      <c r="C80" s="190"/>
      <c r="D80" s="190"/>
      <c r="E80" s="190"/>
      <c r="F80" s="191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</row>
    <row r="81" spans="1:58" ht="12.75">
      <c r="A81" s="190"/>
      <c r="B81" s="190"/>
      <c r="C81" s="190"/>
      <c r="D81" s="190"/>
      <c r="E81" s="190"/>
      <c r="F81" s="191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</row>
    <row r="82" spans="1:58" ht="12.75">
      <c r="A82" s="190"/>
      <c r="B82" s="190"/>
      <c r="C82" s="190"/>
      <c r="D82" s="190"/>
      <c r="E82" s="190"/>
      <c r="F82" s="191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</row>
    <row r="83" spans="1:58" ht="12.75">
      <c r="A83" s="190"/>
      <c r="B83" s="190"/>
      <c r="C83" s="190"/>
      <c r="D83" s="190"/>
      <c r="E83" s="190"/>
      <c r="F83" s="191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</row>
    <row r="84" spans="1:58" ht="12.75">
      <c r="A84" s="190"/>
      <c r="B84" s="190"/>
      <c r="C84" s="190"/>
      <c r="D84" s="190"/>
      <c r="E84" s="190"/>
      <c r="F84" s="191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</row>
    <row r="85" spans="1:58" ht="12.75">
      <c r="A85" s="190"/>
      <c r="B85" s="190"/>
      <c r="C85" s="190"/>
      <c r="D85" s="190"/>
      <c r="E85" s="190"/>
      <c r="F85" s="191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</row>
    <row r="86" spans="1:58" ht="12.75">
      <c r="A86" s="190"/>
      <c r="B86" s="190"/>
      <c r="C86" s="190"/>
      <c r="D86" s="190"/>
      <c r="E86" s="190"/>
      <c r="F86" s="191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2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</row>
    <row r="87" spans="1:58" ht="12.75">
      <c r="A87" s="190"/>
      <c r="B87" s="190"/>
      <c r="C87" s="190"/>
      <c r="D87" s="190"/>
      <c r="E87" s="190"/>
      <c r="F87" s="191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</row>
    <row r="88" spans="1:58" ht="12.75">
      <c r="A88" s="190"/>
      <c r="B88" s="190"/>
      <c r="C88" s="190"/>
      <c r="D88" s="190"/>
      <c r="E88" s="190"/>
      <c r="F88" s="191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</row>
    <row r="89" spans="1:58" ht="12.75">
      <c r="A89" s="190"/>
      <c r="B89" s="190"/>
      <c r="C89" s="190"/>
      <c r="D89" s="190"/>
      <c r="E89" s="190"/>
      <c r="F89" s="191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</row>
    <row r="90" spans="1:58" ht="12.75">
      <c r="A90" s="190"/>
      <c r="B90" s="190"/>
      <c r="C90" s="190"/>
      <c r="D90" s="190"/>
      <c r="E90" s="190"/>
      <c r="F90" s="191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</row>
    <row r="91" spans="1:58" ht="12.75">
      <c r="A91" s="190"/>
      <c r="B91" s="190"/>
      <c r="C91" s="190"/>
      <c r="D91" s="190"/>
      <c r="E91" s="190"/>
      <c r="F91" s="191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</row>
    <row r="92" spans="1:58" ht="12.75">
      <c r="A92" s="190"/>
      <c r="B92" s="190"/>
      <c r="C92" s="190"/>
      <c r="D92" s="190"/>
      <c r="E92" s="190"/>
      <c r="F92" s="191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</row>
    <row r="93" spans="1:58" ht="12.75">
      <c r="A93" s="190"/>
      <c r="B93" s="190"/>
      <c r="C93" s="190"/>
      <c r="D93" s="190"/>
      <c r="E93" s="190"/>
      <c r="F93" s="191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</row>
    <row r="94" spans="1:58" ht="12.75">
      <c r="A94" s="190"/>
      <c r="B94" s="190"/>
      <c r="C94" s="190"/>
      <c r="D94" s="190"/>
      <c r="E94" s="190"/>
      <c r="F94" s="191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</row>
    <row r="95" spans="1:58" ht="12.75">
      <c r="A95" s="190"/>
      <c r="B95" s="190"/>
      <c r="C95" s="190"/>
      <c r="D95" s="190"/>
      <c r="E95" s="190"/>
      <c r="F95" s="191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</row>
    <row r="96" spans="1:58" ht="12.75">
      <c r="A96" s="190"/>
      <c r="B96" s="190"/>
      <c r="C96" s="190"/>
      <c r="D96" s="190"/>
      <c r="E96" s="190"/>
      <c r="F96" s="191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</row>
    <row r="97" spans="1:58" ht="12.75">
      <c r="A97" s="190"/>
      <c r="B97" s="190"/>
      <c r="C97" s="190"/>
      <c r="D97" s="190"/>
      <c r="E97" s="190"/>
      <c r="F97" s="191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</row>
    <row r="98" spans="1:58" ht="12.75">
      <c r="A98" s="190"/>
      <c r="B98" s="190"/>
      <c r="C98" s="190"/>
      <c r="D98" s="190"/>
      <c r="E98" s="190"/>
      <c r="F98" s="191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</row>
    <row r="99" spans="1:58" ht="12.75">
      <c r="A99" s="190"/>
      <c r="B99" s="190"/>
      <c r="C99" s="190"/>
      <c r="D99" s="190"/>
      <c r="E99" s="190"/>
      <c r="F99" s="191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</row>
    <row r="100" spans="1:58" ht="12.75">
      <c r="A100" s="190"/>
      <c r="B100" s="190"/>
      <c r="C100" s="190"/>
      <c r="D100" s="190"/>
      <c r="E100" s="190"/>
      <c r="F100" s="191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</row>
    <row r="101" spans="1:58" ht="12.75">
      <c r="A101" s="190"/>
      <c r="B101" s="190"/>
      <c r="C101" s="190"/>
      <c r="D101" s="190"/>
      <c r="E101" s="190"/>
      <c r="F101" s="191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</row>
    <row r="102" spans="1:58" ht="12.75">
      <c r="A102" s="190"/>
      <c r="B102" s="190"/>
      <c r="C102" s="190"/>
      <c r="D102" s="190"/>
      <c r="E102" s="190"/>
      <c r="F102" s="191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</row>
    <row r="103" spans="1:58" ht="12.75">
      <c r="A103" s="190"/>
      <c r="B103" s="190"/>
      <c r="C103" s="190"/>
      <c r="D103" s="190"/>
      <c r="E103" s="190"/>
      <c r="F103" s="191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</row>
    <row r="104" spans="1:58" ht="12.75">
      <c r="A104" s="190"/>
      <c r="B104" s="190"/>
      <c r="C104" s="190"/>
      <c r="D104" s="190"/>
      <c r="E104" s="190"/>
      <c r="F104" s="191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</row>
    <row r="105" spans="1:58" ht="12.75">
      <c r="A105" s="190"/>
      <c r="B105" s="190"/>
      <c r="C105" s="190"/>
      <c r="D105" s="190"/>
      <c r="E105" s="190"/>
      <c r="F105" s="191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</row>
    <row r="106" spans="1:58" ht="12.75">
      <c r="A106" s="190"/>
      <c r="B106" s="190"/>
      <c r="C106" s="190"/>
      <c r="D106" s="190"/>
      <c r="E106" s="190"/>
      <c r="F106" s="191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</row>
    <row r="107" spans="1:58" ht="12.75">
      <c r="A107" s="190"/>
      <c r="B107" s="190"/>
      <c r="C107" s="190"/>
      <c r="D107" s="190"/>
      <c r="E107" s="190"/>
      <c r="F107" s="191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</row>
    <row r="108" spans="1:58" ht="12.75">
      <c r="A108" s="190"/>
      <c r="B108" s="190"/>
      <c r="C108" s="190"/>
      <c r="D108" s="190"/>
      <c r="E108" s="190"/>
      <c r="F108" s="191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</row>
    <row r="109" spans="1:58" ht="12.75">
      <c r="A109" s="190"/>
      <c r="B109" s="190"/>
      <c r="C109" s="190"/>
      <c r="D109" s="190"/>
      <c r="E109" s="190"/>
      <c r="F109" s="191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</row>
    <row r="110" spans="1:58" ht="12.75">
      <c r="A110" s="190"/>
      <c r="B110" s="190"/>
      <c r="C110" s="190"/>
      <c r="D110" s="190"/>
      <c r="E110" s="190"/>
      <c r="F110" s="191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</row>
    <row r="111" spans="1:58" ht="12.75">
      <c r="A111" s="190"/>
      <c r="B111" s="190"/>
      <c r="C111" s="190"/>
      <c r="D111" s="190"/>
      <c r="E111" s="190"/>
      <c r="F111" s="191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</row>
    <row r="112" spans="1:58" ht="12.75">
      <c r="A112" s="190"/>
      <c r="B112" s="190"/>
      <c r="C112" s="190"/>
      <c r="D112" s="190"/>
      <c r="E112" s="190"/>
      <c r="F112" s="191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</row>
    <row r="113" spans="1:58" ht="12.75">
      <c r="A113" s="190"/>
      <c r="B113" s="190"/>
      <c r="C113" s="190"/>
      <c r="D113" s="190"/>
      <c r="E113" s="190"/>
      <c r="F113" s="191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</row>
    <row r="114" spans="1:58" ht="12.75">
      <c r="A114" s="190"/>
      <c r="B114" s="190"/>
      <c r="C114" s="190"/>
      <c r="D114" s="190"/>
      <c r="E114" s="190"/>
      <c r="F114" s="191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</row>
    <row r="115" spans="1:58" ht="12.75">
      <c r="A115" s="190"/>
      <c r="B115" s="190"/>
      <c r="C115" s="190"/>
      <c r="D115" s="190"/>
      <c r="E115" s="190"/>
      <c r="F115" s="191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</row>
    <row r="116" spans="1:58" ht="12.75">
      <c r="A116" s="190"/>
      <c r="B116" s="190"/>
      <c r="C116" s="190"/>
      <c r="D116" s="190"/>
      <c r="E116" s="190"/>
      <c r="F116" s="191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</row>
    <row r="117" spans="1:58" ht="12.75">
      <c r="A117" s="190"/>
      <c r="B117" s="190"/>
      <c r="C117" s="190"/>
      <c r="D117" s="190"/>
      <c r="E117" s="190"/>
      <c r="F117" s="191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</row>
    <row r="118" spans="1:58" ht="12.75">
      <c r="A118" s="190"/>
      <c r="B118" s="190"/>
      <c r="C118" s="190"/>
      <c r="D118" s="190"/>
      <c r="E118" s="190"/>
      <c r="F118" s="191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</row>
    <row r="119" spans="1:58" ht="12.75">
      <c r="A119" s="190"/>
      <c r="B119" s="190"/>
      <c r="C119" s="190"/>
      <c r="D119" s="190"/>
      <c r="E119" s="190"/>
      <c r="F119" s="191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</row>
    <row r="120" spans="1:58" ht="12.75">
      <c r="A120" s="190"/>
      <c r="B120" s="190"/>
      <c r="C120" s="190"/>
      <c r="D120" s="190"/>
      <c r="E120" s="190"/>
      <c r="F120" s="191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</row>
    <row r="121" spans="1:58" ht="12.75">
      <c r="A121" s="190"/>
      <c r="B121" s="190"/>
      <c r="C121" s="190"/>
      <c r="D121" s="190"/>
      <c r="E121" s="190"/>
      <c r="F121" s="191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</row>
    <row r="122" spans="1:58" ht="12.75">
      <c r="A122" s="190"/>
      <c r="B122" s="190"/>
      <c r="C122" s="190"/>
      <c r="D122" s="190"/>
      <c r="E122" s="190"/>
      <c r="F122" s="191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</row>
  </sheetData>
  <sheetProtection/>
  <mergeCells count="154">
    <mergeCell ref="AD54:AE55"/>
    <mergeCell ref="X54:AC55"/>
    <mergeCell ref="AF54:AI55"/>
    <mergeCell ref="O54:P55"/>
    <mergeCell ref="J54:L55"/>
    <mergeCell ref="D54:E55"/>
    <mergeCell ref="I22:J24"/>
    <mergeCell ref="K22:L24"/>
    <mergeCell ref="K49:L49"/>
    <mergeCell ref="I50:J50"/>
    <mergeCell ref="K50:L50"/>
    <mergeCell ref="K48:L48"/>
    <mergeCell ref="I45:J45"/>
    <mergeCell ref="M54:N55"/>
    <mergeCell ref="AM21:AM24"/>
    <mergeCell ref="C54:C55"/>
    <mergeCell ref="I47:J47"/>
    <mergeCell ref="K47:L47"/>
    <mergeCell ref="I48:J48"/>
    <mergeCell ref="T22:T24"/>
    <mergeCell ref="AL53:AN53"/>
    <mergeCell ref="I49:J49"/>
    <mergeCell ref="F54:I55"/>
    <mergeCell ref="AN21:AN24"/>
    <mergeCell ref="AI21:AL22"/>
    <mergeCell ref="U22:W23"/>
    <mergeCell ref="AF22:AH23"/>
    <mergeCell ref="X21:X24"/>
    <mergeCell ref="Z22:AC22"/>
    <mergeCell ref="AA23:AC23"/>
    <mergeCell ref="Y21:AH21"/>
    <mergeCell ref="C9:C12"/>
    <mergeCell ref="C13:C14"/>
    <mergeCell ref="C21:C24"/>
    <mergeCell ref="G21:H21"/>
    <mergeCell ref="D15:W15"/>
    <mergeCell ref="B17:C17"/>
    <mergeCell ref="D17:W17"/>
    <mergeCell ref="I21:L21"/>
    <mergeCell ref="N21:W21"/>
    <mergeCell ref="AF56:AI56"/>
    <mergeCell ref="M57:N57"/>
    <mergeCell ref="A21:A24"/>
    <mergeCell ref="B21:B24"/>
    <mergeCell ref="D22:D24"/>
    <mergeCell ref="E22:E24"/>
    <mergeCell ref="F21:F24"/>
    <mergeCell ref="G22:G24"/>
    <mergeCell ref="H22:H24"/>
    <mergeCell ref="A54:B55"/>
    <mergeCell ref="AI59:AK59"/>
    <mergeCell ref="AI60:AK60"/>
    <mergeCell ref="E61:AE61"/>
    <mergeCell ref="D58:E58"/>
    <mergeCell ref="F58:W58"/>
    <mergeCell ref="D59:J59"/>
    <mergeCell ref="N59:U59"/>
    <mergeCell ref="O57:P57"/>
    <mergeCell ref="A56:B56"/>
    <mergeCell ref="D56:E56"/>
    <mergeCell ref="X56:AC56"/>
    <mergeCell ref="A57:B57"/>
    <mergeCell ref="D57:E57"/>
    <mergeCell ref="F57:I57"/>
    <mergeCell ref="J57:L57"/>
    <mergeCell ref="V56:W56"/>
    <mergeCell ref="AD56:AE56"/>
    <mergeCell ref="I51:J51"/>
    <mergeCell ref="K51:L51"/>
    <mergeCell ref="I52:J52"/>
    <mergeCell ref="K52:L52"/>
    <mergeCell ref="V54:W55"/>
    <mergeCell ref="J56:L56"/>
    <mergeCell ref="M56:N56"/>
    <mergeCell ref="O56:P56"/>
    <mergeCell ref="F56:I56"/>
    <mergeCell ref="K45:L45"/>
    <mergeCell ref="I46:J46"/>
    <mergeCell ref="K46:L46"/>
    <mergeCell ref="I39:J39"/>
    <mergeCell ref="K39:L39"/>
    <mergeCell ref="I44:J44"/>
    <mergeCell ref="K44:L44"/>
    <mergeCell ref="A43:AN43"/>
    <mergeCell ref="I40:J40"/>
    <mergeCell ref="K40:L40"/>
    <mergeCell ref="I35:J35"/>
    <mergeCell ref="K35:L35"/>
    <mergeCell ref="A36:AN36"/>
    <mergeCell ref="A38:AN38"/>
    <mergeCell ref="A37:AN37"/>
    <mergeCell ref="I33:J33"/>
    <mergeCell ref="K33:L33"/>
    <mergeCell ref="I34:J34"/>
    <mergeCell ref="K34:L34"/>
    <mergeCell ref="I31:J31"/>
    <mergeCell ref="K31:L31"/>
    <mergeCell ref="I32:J32"/>
    <mergeCell ref="K32:L32"/>
    <mergeCell ref="A28:AN28"/>
    <mergeCell ref="I29:J29"/>
    <mergeCell ref="K29:L29"/>
    <mergeCell ref="I30:J30"/>
    <mergeCell ref="K30:L30"/>
    <mergeCell ref="A25:AN25"/>
    <mergeCell ref="I26:J26"/>
    <mergeCell ref="K26:L26"/>
    <mergeCell ref="I27:J27"/>
    <mergeCell ref="K27:L27"/>
    <mergeCell ref="M21:M24"/>
    <mergeCell ref="N22:N24"/>
    <mergeCell ref="AD22:AD24"/>
    <mergeCell ref="AE22:AE24"/>
    <mergeCell ref="Y22:Y24"/>
    <mergeCell ref="Z23:Z24"/>
    <mergeCell ref="S22:S24"/>
    <mergeCell ref="O22:R22"/>
    <mergeCell ref="P23:R23"/>
    <mergeCell ref="O23:O24"/>
    <mergeCell ref="X17:AL17"/>
    <mergeCell ref="B19:AM19"/>
    <mergeCell ref="D21:E21"/>
    <mergeCell ref="U9:Y9"/>
    <mergeCell ref="Z9:AC9"/>
    <mergeCell ref="D12:G12"/>
    <mergeCell ref="H12:K12"/>
    <mergeCell ref="L12:P12"/>
    <mergeCell ref="Q12:T12"/>
    <mergeCell ref="U12:Y12"/>
    <mergeCell ref="Z12:AC12"/>
    <mergeCell ref="D9:G9"/>
    <mergeCell ref="H9:K9"/>
    <mergeCell ref="L9:P9"/>
    <mergeCell ref="Q9:T9"/>
    <mergeCell ref="AF6:AG6"/>
    <mergeCell ref="R7:T7"/>
    <mergeCell ref="U7:Z7"/>
    <mergeCell ref="A8:AN8"/>
    <mergeCell ref="B6:D6"/>
    <mergeCell ref="R6:T6"/>
    <mergeCell ref="V6:X6"/>
    <mergeCell ref="AA6:AD6"/>
    <mergeCell ref="R4:U4"/>
    <mergeCell ref="W4:AC4"/>
    <mergeCell ref="R5:U5"/>
    <mergeCell ref="W5:AB5"/>
    <mergeCell ref="P1:AF1"/>
    <mergeCell ref="P2:AF2"/>
    <mergeCell ref="R3:U3"/>
    <mergeCell ref="W3:AB3"/>
    <mergeCell ref="I41:J41"/>
    <mergeCell ref="K41:L41"/>
    <mergeCell ref="I42:J42"/>
    <mergeCell ref="K42:L42"/>
  </mergeCells>
  <printOptions/>
  <pageMargins left="0.49" right="0.22999999999999998" top="0.43000000000000005" bottom="0.25" header="0.18" footer="0.25"/>
  <pageSetup horizontalDpi="144" verticalDpi="144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09"/>
  <sheetViews>
    <sheetView view="pageBreakPreview" zoomScale="85" zoomScaleSheetLayoutView="85" workbookViewId="0" topLeftCell="A1">
      <selection activeCell="A8" sqref="A8:AN8"/>
    </sheetView>
  </sheetViews>
  <sheetFormatPr defaultColWidth="9.00390625" defaultRowHeight="12.75"/>
  <cols>
    <col min="1" max="1" width="3.375" style="1" customWidth="1"/>
    <col min="2" max="2" width="9.375" style="1" customWidth="1"/>
    <col min="3" max="3" width="53.00390625" style="1" customWidth="1"/>
    <col min="4" max="4" width="6.125" style="1" customWidth="1"/>
    <col min="5" max="5" width="4.75390625" style="1" customWidth="1"/>
    <col min="6" max="6" width="3.125" style="1" customWidth="1"/>
    <col min="7" max="7" width="3.875" style="1" customWidth="1"/>
    <col min="8" max="8" width="3.75390625" style="1" customWidth="1"/>
    <col min="9" max="10" width="5.75390625" style="1" customWidth="1"/>
    <col min="11" max="11" width="4.375" style="1" customWidth="1"/>
    <col min="12" max="12" width="5.375" style="1" customWidth="1"/>
    <col min="13" max="13" width="5.00390625" style="1" customWidth="1"/>
    <col min="14" max="14" width="5.125" style="1" customWidth="1"/>
    <col min="15" max="15" width="4.875" style="1" customWidth="1"/>
    <col min="16" max="16" width="5.125" style="1" customWidth="1"/>
    <col min="17" max="17" width="4.25390625" style="1" customWidth="1"/>
    <col min="18" max="18" width="5.375" style="1" customWidth="1"/>
    <col min="19" max="19" width="4.875" style="1" customWidth="1"/>
    <col min="20" max="21" width="5.25390625" style="1" customWidth="1"/>
    <col min="22" max="22" width="4.25390625" style="1" customWidth="1"/>
    <col min="23" max="23" width="4.875" style="1" customWidth="1"/>
    <col min="24" max="25" width="5.625" style="1" customWidth="1"/>
    <col min="26" max="26" width="5.00390625" style="1" customWidth="1"/>
    <col min="27" max="27" width="5.375" style="1" customWidth="1"/>
    <col min="28" max="28" width="4.75390625" style="1" customWidth="1"/>
    <col min="29" max="29" width="5.875" style="1" customWidth="1"/>
    <col min="30" max="33" width="4.75390625" style="1" customWidth="1"/>
    <col min="34" max="34" width="5.00390625" style="1" customWidth="1"/>
    <col min="35" max="35" width="3.875" style="1" customWidth="1"/>
    <col min="36" max="36" width="3.75390625" style="1" customWidth="1"/>
    <col min="37" max="37" width="3.625" style="1" customWidth="1"/>
    <col min="38" max="38" width="3.375" style="1" customWidth="1"/>
    <col min="39" max="39" width="10.75390625" style="1" customWidth="1"/>
    <col min="40" max="40" width="19.00390625" style="1" customWidth="1"/>
    <col min="41" max="41" width="9.125" style="1" bestFit="1" customWidth="1"/>
    <col min="42" max="16384" width="9.125" style="1" customWidth="1"/>
  </cols>
  <sheetData>
    <row r="1" spans="2:40" ht="15.75">
      <c r="B1" s="2"/>
      <c r="C1" s="2"/>
      <c r="D1" s="2"/>
      <c r="E1" s="3"/>
      <c r="F1" s="3"/>
      <c r="G1" s="4"/>
      <c r="H1" s="2"/>
      <c r="I1" s="2"/>
      <c r="J1" s="2"/>
      <c r="K1" s="2"/>
      <c r="L1" s="2"/>
      <c r="M1" s="2"/>
      <c r="N1" s="2"/>
      <c r="O1" s="2"/>
      <c r="P1" s="5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4"/>
      <c r="AJ1" s="4"/>
      <c r="AK1" s="4"/>
      <c r="AL1" s="4"/>
      <c r="AM1" s="4"/>
      <c r="AN1" s="4"/>
    </row>
    <row r="2" spans="2:40" ht="15.75">
      <c r="B2" s="2"/>
      <c r="C2" s="2"/>
      <c r="D2" s="2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8" t="s">
        <v>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3"/>
      <c r="AI2" s="3"/>
      <c r="AJ2" s="3"/>
      <c r="AK2" s="3"/>
      <c r="AL2" s="4"/>
      <c r="AM2" s="4"/>
      <c r="AN2" s="4"/>
    </row>
    <row r="3" spans="2:40" ht="15.75">
      <c r="B3" s="2"/>
      <c r="C3" s="9" t="s">
        <v>2</v>
      </c>
      <c r="D3" s="3"/>
      <c r="E3" s="10"/>
      <c r="F3" s="10"/>
      <c r="G3" s="10"/>
      <c r="H3" s="2"/>
      <c r="I3" s="2"/>
      <c r="J3" s="2"/>
      <c r="K3" s="2"/>
      <c r="L3" s="2"/>
      <c r="M3" s="10"/>
      <c r="N3" s="11"/>
      <c r="O3" s="11"/>
      <c r="P3" s="2"/>
      <c r="Q3" s="2"/>
      <c r="R3" s="12" t="s">
        <v>3</v>
      </c>
      <c r="S3" s="12"/>
      <c r="T3" s="12"/>
      <c r="U3" s="12"/>
      <c r="V3" s="13"/>
      <c r="W3" s="14" t="s">
        <v>4</v>
      </c>
      <c r="X3" s="14"/>
      <c r="Y3" s="14"/>
      <c r="Z3" s="14"/>
      <c r="AA3" s="14"/>
      <c r="AB3" s="14"/>
      <c r="AC3" s="4"/>
      <c r="AD3" s="4"/>
      <c r="AE3" s="4"/>
      <c r="AF3" s="4"/>
      <c r="AG3" s="4"/>
      <c r="AH3" s="4"/>
      <c r="AI3" s="2"/>
      <c r="AJ3" s="2"/>
      <c r="AK3" s="2"/>
      <c r="AL3" s="2"/>
      <c r="AM3" s="2"/>
      <c r="AN3" s="4"/>
    </row>
    <row r="4" spans="2:40" ht="15.75">
      <c r="B4" s="4"/>
      <c r="C4" s="15" t="s">
        <v>5</v>
      </c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 t="s">
        <v>6</v>
      </c>
      <c r="S4" s="16"/>
      <c r="T4" s="16"/>
      <c r="U4" s="16"/>
      <c r="V4" s="17"/>
      <c r="W4" s="18" t="s">
        <v>7</v>
      </c>
      <c r="X4" s="18"/>
      <c r="Y4" s="18"/>
      <c r="Z4" s="18"/>
      <c r="AA4" s="18"/>
      <c r="AB4" s="18"/>
      <c r="AC4" s="18"/>
      <c r="AD4" s="4"/>
      <c r="AE4" s="4"/>
      <c r="AF4" s="4"/>
      <c r="AG4" s="4"/>
      <c r="AH4" s="4"/>
      <c r="AI4" s="3"/>
      <c r="AJ4" s="3"/>
      <c r="AK4" s="3"/>
      <c r="AL4" s="3"/>
      <c r="AM4" s="4"/>
      <c r="AN4" s="4"/>
    </row>
    <row r="5" spans="2:40" ht="15.75">
      <c r="B5" s="4"/>
      <c r="C5" s="7" t="s">
        <v>8</v>
      </c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6" t="s">
        <v>9</v>
      </c>
      <c r="S5" s="16"/>
      <c r="T5" s="16"/>
      <c r="U5" s="16"/>
      <c r="V5" s="17"/>
      <c r="W5" s="18" t="s">
        <v>10</v>
      </c>
      <c r="X5" s="18"/>
      <c r="Y5" s="18"/>
      <c r="Z5" s="18"/>
      <c r="AA5" s="18"/>
      <c r="AB5" s="18"/>
      <c r="AC5" s="19"/>
      <c r="AD5" s="4"/>
      <c r="AE5" s="4"/>
      <c r="AF5" s="4"/>
      <c r="AG5" s="4"/>
      <c r="AH5" s="4"/>
      <c r="AI5" s="3"/>
      <c r="AJ5" s="3"/>
      <c r="AK5" s="3"/>
      <c r="AL5" s="3"/>
      <c r="AM5" s="4"/>
      <c r="AN5" s="4"/>
    </row>
    <row r="6" spans="2:40" ht="15.75">
      <c r="B6" s="20"/>
      <c r="C6" s="20"/>
      <c r="D6" s="20"/>
      <c r="E6" s="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2" t="s">
        <v>11</v>
      </c>
      <c r="S6" s="12"/>
      <c r="T6" s="12"/>
      <c r="U6" s="21"/>
      <c r="V6" s="20" t="s">
        <v>12</v>
      </c>
      <c r="W6" s="20"/>
      <c r="X6" s="20"/>
      <c r="Y6" s="22"/>
      <c r="Z6" s="23"/>
      <c r="AA6" s="24" t="s">
        <v>13</v>
      </c>
      <c r="AB6" s="24"/>
      <c r="AC6" s="24"/>
      <c r="AD6" s="24"/>
      <c r="AE6" s="25"/>
      <c r="AF6" s="26" t="s">
        <v>14</v>
      </c>
      <c r="AG6" s="26"/>
      <c r="AH6" s="27"/>
      <c r="AI6" s="2"/>
      <c r="AJ6" s="2"/>
      <c r="AK6" s="10"/>
      <c r="AL6" s="10"/>
      <c r="AM6" s="10"/>
      <c r="AN6" s="10"/>
    </row>
    <row r="7" spans="2:40" ht="18" customHeight="1"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"/>
      <c r="R7" s="28" t="s">
        <v>15</v>
      </c>
      <c r="S7" s="28"/>
      <c r="T7" s="28"/>
      <c r="U7" s="194" t="s">
        <v>136</v>
      </c>
      <c r="V7" s="194"/>
      <c r="W7" s="194"/>
      <c r="X7" s="194"/>
      <c r="AC7" s="23"/>
      <c r="AD7" s="23"/>
      <c r="AE7" s="4"/>
      <c r="AG7" s="2"/>
      <c r="AH7" s="2"/>
      <c r="AI7" s="2"/>
      <c r="AJ7" s="2"/>
      <c r="AK7" s="2"/>
      <c r="AL7" s="2"/>
      <c r="AM7" s="2"/>
      <c r="AN7" s="2"/>
    </row>
    <row r="8" spans="1:40" ht="18" customHeight="1">
      <c r="A8" s="8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2:40" ht="12" customHeight="1">
      <c r="B9" s="10"/>
      <c r="C9" s="195" t="s">
        <v>18</v>
      </c>
      <c r="D9" s="33" t="s">
        <v>19</v>
      </c>
      <c r="E9" s="34"/>
      <c r="F9" s="34"/>
      <c r="G9" s="35"/>
      <c r="H9" s="33" t="s">
        <v>20</v>
      </c>
      <c r="I9" s="34"/>
      <c r="J9" s="34"/>
      <c r="K9" s="35"/>
      <c r="L9" s="33" t="s">
        <v>21</v>
      </c>
      <c r="M9" s="34"/>
      <c r="N9" s="34"/>
      <c r="O9" s="34"/>
      <c r="P9" s="35"/>
      <c r="Q9" s="33" t="s">
        <v>22</v>
      </c>
      <c r="R9" s="34"/>
      <c r="S9" s="34"/>
      <c r="T9" s="35"/>
      <c r="U9" s="33" t="s">
        <v>23</v>
      </c>
      <c r="V9" s="34"/>
      <c r="W9" s="34"/>
      <c r="X9" s="34"/>
      <c r="Y9" s="35"/>
      <c r="Z9" s="36" t="s">
        <v>24</v>
      </c>
      <c r="AA9" s="36"/>
      <c r="AB9" s="36"/>
      <c r="AC9" s="36"/>
      <c r="AD9" s="2"/>
      <c r="AE9" s="2"/>
      <c r="AF9" s="2"/>
      <c r="AG9" s="2"/>
      <c r="AH9" s="2"/>
      <c r="AI9" s="37"/>
      <c r="AJ9" s="37"/>
      <c r="AK9" s="37"/>
      <c r="AL9" s="37"/>
      <c r="AM9" s="2"/>
      <c r="AN9" s="2"/>
    </row>
    <row r="10" spans="2:40" s="38" customFormat="1" ht="12.75" customHeight="1">
      <c r="B10" s="39"/>
      <c r="C10" s="196"/>
      <c r="D10" s="40">
        <v>1</v>
      </c>
      <c r="E10" s="40">
        <v>2</v>
      </c>
      <c r="F10" s="40">
        <v>3</v>
      </c>
      <c r="G10" s="40">
        <v>4</v>
      </c>
      <c r="H10" s="40">
        <v>5</v>
      </c>
      <c r="I10" s="40">
        <v>6</v>
      </c>
      <c r="J10" s="40">
        <v>7</v>
      </c>
      <c r="K10" s="40">
        <v>8</v>
      </c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  <c r="R10" s="40">
        <v>15</v>
      </c>
      <c r="S10" s="40">
        <v>16</v>
      </c>
      <c r="T10" s="40">
        <v>17</v>
      </c>
      <c r="U10" s="40">
        <v>18</v>
      </c>
      <c r="V10" s="40">
        <v>19</v>
      </c>
      <c r="W10" s="40">
        <v>20</v>
      </c>
      <c r="X10" s="40">
        <v>21</v>
      </c>
      <c r="Y10" s="40">
        <v>22</v>
      </c>
      <c r="Z10" s="40">
        <v>23</v>
      </c>
      <c r="AA10" s="40">
        <v>24</v>
      </c>
      <c r="AB10" s="40">
        <v>25</v>
      </c>
      <c r="AC10" s="40">
        <v>26</v>
      </c>
      <c r="AD10" s="41"/>
      <c r="AE10" s="42"/>
      <c r="AF10" s="42"/>
      <c r="AG10" s="42"/>
      <c r="AH10" s="42"/>
      <c r="AI10" s="43"/>
      <c r="AJ10" s="43"/>
      <c r="AK10" s="43"/>
      <c r="AL10" s="43"/>
      <c r="AM10" s="42"/>
      <c r="AN10" s="42"/>
    </row>
    <row r="11" spans="2:40" s="38" customFormat="1" ht="12.75" customHeight="1">
      <c r="B11" s="39"/>
      <c r="C11" s="197" t="s">
        <v>137</v>
      </c>
      <c r="D11" s="40" t="s">
        <v>25</v>
      </c>
      <c r="E11" s="40" t="s">
        <v>25</v>
      </c>
      <c r="F11" s="40" t="s">
        <v>25</v>
      </c>
      <c r="G11" s="40" t="s">
        <v>25</v>
      </c>
      <c r="H11" s="40" t="s">
        <v>25</v>
      </c>
      <c r="I11" s="40" t="s">
        <v>25</v>
      </c>
      <c r="J11" s="40" t="s">
        <v>25</v>
      </c>
      <c r="K11" s="40" t="s">
        <v>25</v>
      </c>
      <c r="L11" s="40" t="s">
        <v>35</v>
      </c>
      <c r="M11" s="40" t="s">
        <v>35</v>
      </c>
      <c r="N11" s="40" t="s">
        <v>35</v>
      </c>
      <c r="O11" s="40" t="s">
        <v>138</v>
      </c>
      <c r="P11" s="40" t="s">
        <v>138</v>
      </c>
      <c r="Q11" s="40" t="s">
        <v>138</v>
      </c>
      <c r="R11" s="40" t="s">
        <v>138</v>
      </c>
      <c r="S11" s="40" t="s">
        <v>139</v>
      </c>
      <c r="T11" s="40" t="s">
        <v>139</v>
      </c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  <c r="AF11" s="42"/>
      <c r="AG11" s="42"/>
      <c r="AH11" s="42"/>
      <c r="AI11" s="43"/>
      <c r="AJ11" s="43"/>
      <c r="AK11" s="43"/>
      <c r="AL11" s="43"/>
      <c r="AM11" s="42"/>
      <c r="AN11" s="42"/>
    </row>
    <row r="12" spans="2:40" s="198" customFormat="1" ht="11.25" customHeight="1">
      <c r="B12" s="10"/>
      <c r="C12" s="199"/>
      <c r="D12" s="200"/>
      <c r="E12" s="200"/>
      <c r="F12" s="200"/>
      <c r="G12" s="200"/>
      <c r="H12" s="200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45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3:40" s="39" customFormat="1" ht="15" customHeight="1">
      <c r="C13" s="201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3:40" s="39" customFormat="1" ht="11.25" customHeight="1">
      <c r="C14" s="202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203"/>
      <c r="R14" s="203"/>
      <c r="S14" s="203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2:40" s="38" customFormat="1" ht="11.25" customHeight="1">
      <c r="B15" s="39"/>
      <c r="C15" s="50"/>
      <c r="D15" s="204" t="s">
        <v>140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43"/>
      <c r="AG15" s="43"/>
      <c r="AH15" s="43"/>
      <c r="AI15" s="43"/>
      <c r="AJ15" s="43"/>
      <c r="AK15" s="43"/>
      <c r="AL15" s="43"/>
      <c r="AM15" s="42"/>
      <c r="AN15" s="42"/>
    </row>
    <row r="16" spans="2:40" s="38" customFormat="1" ht="11.25" customHeight="1">
      <c r="B16" s="39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43"/>
      <c r="AJ16" s="43"/>
      <c r="AK16" s="43"/>
      <c r="AL16" s="43"/>
      <c r="AM16" s="42"/>
      <c r="AN16" s="42"/>
    </row>
    <row r="17" spans="2:40" s="2" customFormat="1" ht="15.75">
      <c r="B17" s="52"/>
      <c r="C17" s="52"/>
      <c r="D17" s="20" t="s">
        <v>141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3"/>
      <c r="Y17" s="23"/>
      <c r="Z17" s="21"/>
      <c r="AA17" s="8"/>
      <c r="AB17" s="206"/>
      <c r="AC17" s="206"/>
      <c r="AD17" s="206"/>
      <c r="AE17" s="3"/>
      <c r="AF17" s="30"/>
      <c r="AG17" s="30"/>
      <c r="AH17" s="30"/>
      <c r="AI17" s="23"/>
      <c r="AJ17" s="1"/>
      <c r="AK17" s="1"/>
      <c r="AL17" s="1"/>
      <c r="AM17" s="1"/>
      <c r="AN17" s="1"/>
    </row>
    <row r="18" spans="2:40" s="2" customFormat="1" ht="6" customHeight="1">
      <c r="B18" s="53"/>
      <c r="C18" s="53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3"/>
      <c r="Y18" s="23"/>
      <c r="Z18" s="21"/>
      <c r="AA18" s="207"/>
      <c r="AB18" s="208"/>
      <c r="AC18" s="208"/>
      <c r="AD18" s="208"/>
      <c r="AE18" s="3"/>
      <c r="AF18" s="54"/>
      <c r="AG18" s="54"/>
      <c r="AH18" s="54"/>
      <c r="AI18" s="23"/>
      <c r="AJ18" s="1"/>
      <c r="AK18" s="1"/>
      <c r="AL18" s="1"/>
      <c r="AM18" s="1"/>
      <c r="AN18" s="1"/>
    </row>
    <row r="19" spans="1:40" s="2" customFormat="1" ht="15.75" customHeight="1">
      <c r="A19" s="209" t="s">
        <v>39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</row>
    <row r="20" spans="2:40" s="2" customFormat="1" ht="6.75" customHeight="1">
      <c r="B20" s="53"/>
      <c r="C20" s="5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23"/>
      <c r="Y20" s="23"/>
      <c r="Z20" s="21"/>
      <c r="AA20" s="207"/>
      <c r="AB20" s="208"/>
      <c r="AC20" s="208"/>
      <c r="AD20" s="208"/>
      <c r="AE20" s="3"/>
      <c r="AF20" s="54"/>
      <c r="AG20" s="54"/>
      <c r="AH20" s="54"/>
      <c r="AI20" s="23"/>
      <c r="AJ20" s="1"/>
      <c r="AK20" s="1"/>
      <c r="AL20" s="1"/>
      <c r="AM20" s="1"/>
      <c r="AN20" s="1"/>
    </row>
    <row r="21" spans="1:40" s="2" customFormat="1" ht="24" customHeight="1">
      <c r="A21" s="58" t="s">
        <v>40</v>
      </c>
      <c r="B21" s="59" t="s">
        <v>41</v>
      </c>
      <c r="C21" s="60" t="s">
        <v>42</v>
      </c>
      <c r="D21" s="61" t="s">
        <v>43</v>
      </c>
      <c r="E21" s="61"/>
      <c r="F21" s="62" t="s">
        <v>44</v>
      </c>
      <c r="G21" s="63" t="s">
        <v>45</v>
      </c>
      <c r="H21" s="63"/>
      <c r="I21" s="64" t="s">
        <v>46</v>
      </c>
      <c r="J21" s="65"/>
      <c r="K21" s="65"/>
      <c r="L21" s="66"/>
      <c r="M21" s="67" t="s">
        <v>47</v>
      </c>
      <c r="N21" s="68" t="s">
        <v>142</v>
      </c>
      <c r="O21" s="68"/>
      <c r="P21" s="68"/>
      <c r="Q21" s="68"/>
      <c r="R21" s="68"/>
      <c r="S21" s="68"/>
      <c r="T21" s="68"/>
      <c r="U21" s="68"/>
      <c r="V21" s="68"/>
      <c r="W21" s="68"/>
      <c r="X21" s="67" t="s">
        <v>47</v>
      </c>
      <c r="Y21" s="69" t="s">
        <v>143</v>
      </c>
      <c r="Z21" s="70"/>
      <c r="AA21" s="70"/>
      <c r="AB21" s="70"/>
      <c r="AC21" s="70"/>
      <c r="AD21" s="70"/>
      <c r="AE21" s="70"/>
      <c r="AF21" s="70"/>
      <c r="AG21" s="70"/>
      <c r="AH21" s="71"/>
      <c r="AI21" s="72" t="s">
        <v>50</v>
      </c>
      <c r="AJ21" s="72"/>
      <c r="AK21" s="72"/>
      <c r="AL21" s="72"/>
      <c r="AM21" s="73" t="s">
        <v>51</v>
      </c>
      <c r="AN21" s="74" t="s">
        <v>52</v>
      </c>
    </row>
    <row r="22" spans="1:40" s="2" customFormat="1" ht="12.75" customHeight="1">
      <c r="A22" s="75"/>
      <c r="B22" s="59"/>
      <c r="C22" s="76"/>
      <c r="D22" s="77" t="s">
        <v>53</v>
      </c>
      <c r="E22" s="77" t="s">
        <v>54</v>
      </c>
      <c r="F22" s="62"/>
      <c r="G22" s="67" t="s">
        <v>55</v>
      </c>
      <c r="H22" s="67" t="s">
        <v>56</v>
      </c>
      <c r="I22" s="78" t="s">
        <v>57</v>
      </c>
      <c r="J22" s="79"/>
      <c r="K22" s="78" t="s">
        <v>58</v>
      </c>
      <c r="L22" s="79"/>
      <c r="M22" s="67"/>
      <c r="N22" s="80" t="s">
        <v>59</v>
      </c>
      <c r="O22" s="81" t="s">
        <v>60</v>
      </c>
      <c r="P22" s="81"/>
      <c r="Q22" s="81"/>
      <c r="R22" s="81"/>
      <c r="S22" s="67" t="s">
        <v>61</v>
      </c>
      <c r="T22" s="67" t="s">
        <v>62</v>
      </c>
      <c r="U22" s="82" t="s">
        <v>63</v>
      </c>
      <c r="V22" s="83"/>
      <c r="W22" s="84"/>
      <c r="X22" s="67"/>
      <c r="Y22" s="80" t="s">
        <v>59</v>
      </c>
      <c r="Z22" s="81" t="s">
        <v>60</v>
      </c>
      <c r="AA22" s="81"/>
      <c r="AB22" s="81"/>
      <c r="AC22" s="81"/>
      <c r="AD22" s="85" t="s">
        <v>61</v>
      </c>
      <c r="AE22" s="67" t="s">
        <v>62</v>
      </c>
      <c r="AF22" s="82" t="s">
        <v>63</v>
      </c>
      <c r="AG22" s="83"/>
      <c r="AH22" s="84"/>
      <c r="AI22" s="72"/>
      <c r="AJ22" s="72"/>
      <c r="AK22" s="72"/>
      <c r="AL22" s="72"/>
      <c r="AM22" s="86"/>
      <c r="AN22" s="74"/>
    </row>
    <row r="23" spans="1:40" s="2" customFormat="1" ht="12.75" customHeight="1">
      <c r="A23" s="75"/>
      <c r="B23" s="59"/>
      <c r="C23" s="76"/>
      <c r="D23" s="77"/>
      <c r="E23" s="77"/>
      <c r="F23" s="62"/>
      <c r="G23" s="67"/>
      <c r="H23" s="67"/>
      <c r="I23" s="87"/>
      <c r="J23" s="88"/>
      <c r="K23" s="87"/>
      <c r="L23" s="88"/>
      <c r="M23" s="67"/>
      <c r="N23" s="80"/>
      <c r="O23" s="67" t="s">
        <v>64</v>
      </c>
      <c r="P23" s="72" t="s">
        <v>63</v>
      </c>
      <c r="Q23" s="72"/>
      <c r="R23" s="72"/>
      <c r="S23" s="67"/>
      <c r="T23" s="67"/>
      <c r="U23" s="89"/>
      <c r="V23" s="90"/>
      <c r="W23" s="91"/>
      <c r="X23" s="67"/>
      <c r="Y23" s="80"/>
      <c r="Z23" s="67" t="s">
        <v>64</v>
      </c>
      <c r="AA23" s="72" t="s">
        <v>63</v>
      </c>
      <c r="AB23" s="72"/>
      <c r="AC23" s="72"/>
      <c r="AD23" s="92"/>
      <c r="AE23" s="67"/>
      <c r="AF23" s="89"/>
      <c r="AG23" s="90"/>
      <c r="AH23" s="91"/>
      <c r="AI23" s="93"/>
      <c r="AJ23" s="93"/>
      <c r="AK23" s="93"/>
      <c r="AL23" s="93"/>
      <c r="AM23" s="86"/>
      <c r="AN23" s="74"/>
    </row>
    <row r="24" spans="1:40" s="2" customFormat="1" ht="99.75" customHeight="1">
      <c r="A24" s="94"/>
      <c r="B24" s="59"/>
      <c r="C24" s="95"/>
      <c r="D24" s="77"/>
      <c r="E24" s="77"/>
      <c r="F24" s="62"/>
      <c r="G24" s="67"/>
      <c r="H24" s="67"/>
      <c r="I24" s="96"/>
      <c r="J24" s="97"/>
      <c r="K24" s="96"/>
      <c r="L24" s="97"/>
      <c r="M24" s="67"/>
      <c r="N24" s="80"/>
      <c r="O24" s="67"/>
      <c r="P24" s="98" t="s">
        <v>65</v>
      </c>
      <c r="Q24" s="99" t="s">
        <v>66</v>
      </c>
      <c r="R24" s="98" t="s">
        <v>67</v>
      </c>
      <c r="S24" s="67"/>
      <c r="T24" s="67"/>
      <c r="U24" s="98" t="s">
        <v>65</v>
      </c>
      <c r="V24" s="99" t="s">
        <v>66</v>
      </c>
      <c r="W24" s="98" t="s">
        <v>67</v>
      </c>
      <c r="X24" s="67"/>
      <c r="Y24" s="80"/>
      <c r="Z24" s="67"/>
      <c r="AA24" s="98" t="s">
        <v>65</v>
      </c>
      <c r="AB24" s="99" t="s">
        <v>66</v>
      </c>
      <c r="AC24" s="98" t="s">
        <v>67</v>
      </c>
      <c r="AD24" s="100"/>
      <c r="AE24" s="67"/>
      <c r="AF24" s="98" t="s">
        <v>65</v>
      </c>
      <c r="AG24" s="99" t="s">
        <v>66</v>
      </c>
      <c r="AH24" s="98" t="s">
        <v>67</v>
      </c>
      <c r="AI24" s="99" t="s">
        <v>68</v>
      </c>
      <c r="AJ24" s="98" t="s">
        <v>69</v>
      </c>
      <c r="AK24" s="101" t="s">
        <v>70</v>
      </c>
      <c r="AL24" s="98" t="s">
        <v>71</v>
      </c>
      <c r="AM24" s="102"/>
      <c r="AN24" s="74"/>
    </row>
    <row r="25" spans="1:40" s="2" customFormat="1" ht="17.25" customHeight="1">
      <c r="A25" s="103" t="s">
        <v>72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6"/>
    </row>
    <row r="26" spans="1:40" s="2" customFormat="1" ht="17.25" customHeight="1">
      <c r="A26" s="210" t="s">
        <v>79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2"/>
    </row>
    <row r="27" spans="1:40" s="2" customFormat="1" ht="24.75" customHeight="1">
      <c r="A27" s="125">
        <v>1</v>
      </c>
      <c r="B27" s="126" t="s">
        <v>144</v>
      </c>
      <c r="C27" s="132" t="s">
        <v>145</v>
      </c>
      <c r="D27" s="213"/>
      <c r="E27" s="127"/>
      <c r="F27" s="127">
        <v>4</v>
      </c>
      <c r="G27" s="127">
        <v>1</v>
      </c>
      <c r="H27" s="127"/>
      <c r="I27" s="32">
        <v>120</v>
      </c>
      <c r="J27" s="32"/>
      <c r="K27" s="32">
        <f>N27+Y27</f>
        <v>120</v>
      </c>
      <c r="L27" s="32"/>
      <c r="M27" s="114">
        <v>4</v>
      </c>
      <c r="N27" s="126">
        <f>M27*30</f>
        <v>120</v>
      </c>
      <c r="O27" s="126">
        <f>SUM(P27:R27)</f>
        <v>32</v>
      </c>
      <c r="P27" s="126">
        <f>IF(8*U27&lt;&gt;0,8*U27," ")</f>
        <v>32</v>
      </c>
      <c r="Q27" s="126"/>
      <c r="R27" s="126" t="str">
        <f>IF(16*W27&lt;&gt;0,16*W27," ")</f>
        <v> </v>
      </c>
      <c r="S27" s="126">
        <f>N27-O27</f>
        <v>88</v>
      </c>
      <c r="T27" s="214">
        <f>SUM(U27:W27)</f>
        <v>4</v>
      </c>
      <c r="U27" s="215">
        <v>4</v>
      </c>
      <c r="V27" s="216"/>
      <c r="W27" s="127"/>
      <c r="X27" s="217"/>
      <c r="Y27" s="127"/>
      <c r="Z27" s="127"/>
      <c r="AA27" s="127"/>
      <c r="AB27" s="127"/>
      <c r="AC27" s="127"/>
      <c r="AD27" s="127"/>
      <c r="AE27" s="151"/>
      <c r="AF27" s="127"/>
      <c r="AG27" s="127"/>
      <c r="AH27" s="127"/>
      <c r="AI27" s="218"/>
      <c r="AJ27" s="151">
        <v>3</v>
      </c>
      <c r="AK27" s="127"/>
      <c r="AL27" s="154"/>
      <c r="AM27" s="130"/>
      <c r="AN27" s="219" t="s">
        <v>76</v>
      </c>
    </row>
    <row r="28" spans="1:40" s="2" customFormat="1" ht="24" customHeight="1">
      <c r="A28" s="131">
        <v>2</v>
      </c>
      <c r="B28" s="126" t="s">
        <v>146</v>
      </c>
      <c r="C28" s="132" t="s">
        <v>147</v>
      </c>
      <c r="D28" s="213"/>
      <c r="E28" s="127"/>
      <c r="F28" s="127">
        <v>4</v>
      </c>
      <c r="G28" s="127">
        <v>1</v>
      </c>
      <c r="H28" s="127"/>
      <c r="I28" s="32">
        <f>N28+Y28</f>
        <v>105</v>
      </c>
      <c r="J28" s="32"/>
      <c r="K28" s="32">
        <f>N28+Y28</f>
        <v>105</v>
      </c>
      <c r="L28" s="32"/>
      <c r="M28" s="114">
        <v>3.5</v>
      </c>
      <c r="N28" s="126">
        <f>M28*30</f>
        <v>105</v>
      </c>
      <c r="O28" s="126">
        <f>SUM(P28:R28)</f>
        <v>32</v>
      </c>
      <c r="P28" s="126">
        <f>IF(8*U28&lt;&gt;0,8*U28," ")</f>
        <v>32</v>
      </c>
      <c r="Q28" s="126"/>
      <c r="R28" s="126"/>
      <c r="S28" s="126">
        <f>N28-O28</f>
        <v>73</v>
      </c>
      <c r="T28" s="214">
        <f>SUM(U28:W28)</f>
        <v>4</v>
      </c>
      <c r="U28" s="215">
        <v>4</v>
      </c>
      <c r="V28" s="127"/>
      <c r="W28" s="220"/>
      <c r="X28" s="217"/>
      <c r="Y28" s="127"/>
      <c r="Z28" s="127"/>
      <c r="AA28" s="127"/>
      <c r="AB28" s="127"/>
      <c r="AC28" s="127"/>
      <c r="AD28" s="127"/>
      <c r="AE28" s="151"/>
      <c r="AF28" s="127"/>
      <c r="AG28" s="127"/>
      <c r="AH28" s="127"/>
      <c r="AI28" s="218"/>
      <c r="AJ28" s="151">
        <v>3</v>
      </c>
      <c r="AK28" s="127"/>
      <c r="AL28" s="127"/>
      <c r="AM28" s="132"/>
      <c r="AN28" s="219" t="s">
        <v>76</v>
      </c>
    </row>
    <row r="29" spans="1:40" s="2" customFormat="1" ht="12.75" customHeight="1">
      <c r="A29" s="138" t="s">
        <v>94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41"/>
    </row>
    <row r="30" spans="1:40" s="2" customFormat="1" ht="12.75" customHeight="1">
      <c r="A30" s="221" t="s">
        <v>95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2"/>
    </row>
    <row r="31" spans="1:46" s="226" customFormat="1" ht="24" customHeight="1">
      <c r="A31" s="136">
        <v>1</v>
      </c>
      <c r="B31" s="223" t="s">
        <v>148</v>
      </c>
      <c r="C31" s="132" t="s">
        <v>149</v>
      </c>
      <c r="D31" s="213"/>
      <c r="E31" s="127"/>
      <c r="F31" s="127">
        <v>4</v>
      </c>
      <c r="G31" s="127"/>
      <c r="H31" s="127">
        <v>1</v>
      </c>
      <c r="I31" s="32">
        <f>N31</f>
        <v>90</v>
      </c>
      <c r="J31" s="32"/>
      <c r="K31" s="32">
        <f>I31</f>
        <v>90</v>
      </c>
      <c r="L31" s="32"/>
      <c r="M31" s="114">
        <v>3</v>
      </c>
      <c r="N31" s="126">
        <f>M31*30</f>
        <v>90</v>
      </c>
      <c r="O31" s="224">
        <f>SUM(P31:R31)</f>
        <v>32</v>
      </c>
      <c r="P31" s="126" t="str">
        <f>IF(16*U31&lt;&gt;0,16*U31," ")</f>
        <v> </v>
      </c>
      <c r="Q31" s="126"/>
      <c r="R31" s="126">
        <f>IF(8*W31&lt;&gt;0,8*W31," ")</f>
        <v>32</v>
      </c>
      <c r="S31" s="224">
        <f>N31-O31</f>
        <v>58</v>
      </c>
      <c r="T31" s="126">
        <f>SUM(U31:W31)</f>
        <v>4</v>
      </c>
      <c r="U31" s="111"/>
      <c r="V31" s="126"/>
      <c r="W31" s="126">
        <v>4</v>
      </c>
      <c r="X31" s="225"/>
      <c r="Y31" s="127"/>
      <c r="Z31" s="150"/>
      <c r="AA31" s="127"/>
      <c r="AB31" s="127"/>
      <c r="AC31" s="127"/>
      <c r="AD31" s="150"/>
      <c r="AE31" s="111"/>
      <c r="AF31" s="111"/>
      <c r="AG31" s="111"/>
      <c r="AH31" s="111"/>
      <c r="AI31" s="127"/>
      <c r="AJ31" s="151">
        <v>3</v>
      </c>
      <c r="AK31" s="127"/>
      <c r="AL31" s="127"/>
      <c r="AM31" s="135"/>
      <c r="AN31" s="132" t="s">
        <v>76</v>
      </c>
      <c r="AO31" s="37"/>
      <c r="AP31" s="37"/>
      <c r="AQ31" s="37"/>
      <c r="AR31" s="37"/>
      <c r="AS31" s="37"/>
      <c r="AT31" s="37"/>
    </row>
    <row r="32" spans="1:46" s="228" customFormat="1" ht="12.75" customHeight="1">
      <c r="A32" s="136"/>
      <c r="B32" s="227"/>
      <c r="C32" s="132" t="s">
        <v>150</v>
      </c>
      <c r="D32" s="213"/>
      <c r="E32" s="127"/>
      <c r="F32" s="127">
        <v>0</v>
      </c>
      <c r="G32" s="127"/>
      <c r="H32" s="127"/>
      <c r="I32" s="32"/>
      <c r="J32" s="32"/>
      <c r="K32" s="32"/>
      <c r="L32" s="32"/>
      <c r="M32" s="217"/>
      <c r="N32" s="126"/>
      <c r="O32" s="126"/>
      <c r="P32" s="126"/>
      <c r="Q32" s="126"/>
      <c r="R32" s="126"/>
      <c r="S32" s="126"/>
      <c r="T32" s="127"/>
      <c r="U32" s="126"/>
      <c r="V32" s="126"/>
      <c r="W32" s="126"/>
      <c r="X32" s="149"/>
      <c r="Y32" s="127"/>
      <c r="Z32" s="150"/>
      <c r="AA32" s="127"/>
      <c r="AB32" s="127"/>
      <c r="AC32" s="127"/>
      <c r="AD32" s="150"/>
      <c r="AE32" s="111"/>
      <c r="AF32" s="111"/>
      <c r="AG32" s="111"/>
      <c r="AH32" s="126"/>
      <c r="AI32" s="127"/>
      <c r="AJ32" s="151"/>
      <c r="AK32" s="127"/>
      <c r="AL32" s="127"/>
      <c r="AM32" s="135"/>
      <c r="AN32" s="127"/>
      <c r="AO32" s="37"/>
      <c r="AP32" s="37"/>
      <c r="AQ32" s="37"/>
      <c r="AR32" s="37"/>
      <c r="AS32" s="37"/>
      <c r="AT32" s="37"/>
    </row>
    <row r="33" spans="1:40" s="2" customFormat="1" ht="22.5" customHeight="1">
      <c r="A33" s="136">
        <v>2</v>
      </c>
      <c r="B33" s="223" t="s">
        <v>151</v>
      </c>
      <c r="C33" s="132" t="s">
        <v>152</v>
      </c>
      <c r="D33" s="213"/>
      <c r="E33" s="127"/>
      <c r="F33" s="127">
        <v>4</v>
      </c>
      <c r="G33" s="127"/>
      <c r="H33" s="127">
        <v>1</v>
      </c>
      <c r="I33" s="32">
        <f>N33</f>
        <v>90</v>
      </c>
      <c r="J33" s="32"/>
      <c r="K33" s="32">
        <f>I33</f>
        <v>90</v>
      </c>
      <c r="L33" s="32"/>
      <c r="M33" s="114">
        <v>3</v>
      </c>
      <c r="N33" s="126">
        <f>M33*30</f>
        <v>90</v>
      </c>
      <c r="O33" s="224">
        <f>SUM(P33:R33)</f>
        <v>32</v>
      </c>
      <c r="P33" s="126" t="str">
        <f>IF(16*U33&lt;&gt;0,16*U33," ")</f>
        <v> </v>
      </c>
      <c r="Q33" s="126"/>
      <c r="R33" s="126">
        <f>IF(8*W33&lt;&gt;0,8*W33," ")</f>
        <v>32</v>
      </c>
      <c r="S33" s="224">
        <f>N33-O33</f>
        <v>58</v>
      </c>
      <c r="T33" s="126">
        <f>SUM(U33:W33)</f>
        <v>4</v>
      </c>
      <c r="U33" s="111"/>
      <c r="V33" s="126"/>
      <c r="W33" s="126">
        <v>4</v>
      </c>
      <c r="X33" s="225"/>
      <c r="Y33" s="127"/>
      <c r="Z33" s="150"/>
      <c r="AA33" s="127"/>
      <c r="AB33" s="127"/>
      <c r="AC33" s="127"/>
      <c r="AD33" s="150"/>
      <c r="AE33" s="111"/>
      <c r="AF33" s="111"/>
      <c r="AG33" s="111"/>
      <c r="AH33" s="111"/>
      <c r="AI33" s="127"/>
      <c r="AJ33" s="151">
        <v>3</v>
      </c>
      <c r="AK33" s="127"/>
      <c r="AL33" s="127"/>
      <c r="AM33" s="135"/>
      <c r="AN33" s="219" t="s">
        <v>76</v>
      </c>
    </row>
    <row r="34" spans="1:40" s="2" customFormat="1" ht="12.75" customHeight="1">
      <c r="A34" s="136"/>
      <c r="B34" s="227"/>
      <c r="C34" s="223" t="s">
        <v>153</v>
      </c>
      <c r="D34" s="213"/>
      <c r="E34" s="127"/>
      <c r="F34" s="127">
        <v>0</v>
      </c>
      <c r="G34" s="127"/>
      <c r="H34" s="127"/>
      <c r="I34" s="33"/>
      <c r="J34" s="35"/>
      <c r="K34" s="33"/>
      <c r="L34" s="35"/>
      <c r="M34" s="217"/>
      <c r="N34" s="126"/>
      <c r="O34" s="126"/>
      <c r="P34" s="126"/>
      <c r="Q34" s="126"/>
      <c r="R34" s="126"/>
      <c r="S34" s="126"/>
      <c r="T34" s="127"/>
      <c r="U34" s="126"/>
      <c r="V34" s="126"/>
      <c r="W34" s="126"/>
      <c r="X34" s="149"/>
      <c r="Y34" s="127"/>
      <c r="Z34" s="150"/>
      <c r="AA34" s="127"/>
      <c r="AB34" s="127"/>
      <c r="AC34" s="127"/>
      <c r="AD34" s="150"/>
      <c r="AE34" s="111"/>
      <c r="AF34" s="111"/>
      <c r="AG34" s="111"/>
      <c r="AH34" s="126"/>
      <c r="AI34" s="127"/>
      <c r="AJ34" s="151"/>
      <c r="AK34" s="127"/>
      <c r="AL34" s="127"/>
      <c r="AM34" s="135"/>
      <c r="AN34" s="127"/>
    </row>
    <row r="35" spans="1:40" s="2" customFormat="1" ht="24.75" customHeight="1">
      <c r="A35" s="136">
        <v>3</v>
      </c>
      <c r="B35" s="223" t="s">
        <v>154</v>
      </c>
      <c r="C35" s="132" t="s">
        <v>155</v>
      </c>
      <c r="D35" s="213"/>
      <c r="E35" s="127"/>
      <c r="F35" s="127">
        <v>4</v>
      </c>
      <c r="G35" s="127"/>
      <c r="H35" s="127">
        <v>1</v>
      </c>
      <c r="I35" s="32">
        <f>N35</f>
        <v>90</v>
      </c>
      <c r="J35" s="32"/>
      <c r="K35" s="32">
        <f>I35</f>
        <v>90</v>
      </c>
      <c r="L35" s="32"/>
      <c r="M35" s="114">
        <v>3</v>
      </c>
      <c r="N35" s="126">
        <f>M35*30</f>
        <v>90</v>
      </c>
      <c r="O35" s="224">
        <f>SUM(P35:R35)</f>
        <v>16</v>
      </c>
      <c r="P35" s="126" t="str">
        <f>IF(16*U35&lt;&gt;0,16*U35," ")</f>
        <v> </v>
      </c>
      <c r="Q35" s="126"/>
      <c r="R35" s="126">
        <f>IF(8*W35&lt;&gt;0,8*W35," ")</f>
        <v>16</v>
      </c>
      <c r="S35" s="224">
        <f>N35-O35</f>
        <v>74</v>
      </c>
      <c r="T35" s="126">
        <f>SUM(U35:W35)</f>
        <v>2</v>
      </c>
      <c r="U35" s="111"/>
      <c r="V35" s="126"/>
      <c r="W35" s="126">
        <v>2</v>
      </c>
      <c r="X35" s="225"/>
      <c r="Y35" s="127"/>
      <c r="Z35" s="150"/>
      <c r="AA35" s="127"/>
      <c r="AB35" s="127"/>
      <c r="AC35" s="127"/>
      <c r="AD35" s="150"/>
      <c r="AE35" s="111"/>
      <c r="AF35" s="111"/>
      <c r="AG35" s="111"/>
      <c r="AH35" s="111"/>
      <c r="AI35" s="127"/>
      <c r="AJ35" s="151">
        <v>3</v>
      </c>
      <c r="AK35" s="127"/>
      <c r="AL35" s="127"/>
      <c r="AM35" s="135"/>
      <c r="AN35" s="219" t="s">
        <v>76</v>
      </c>
    </row>
    <row r="36" spans="1:40" s="2" customFormat="1" ht="12.75" customHeight="1">
      <c r="A36" s="136"/>
      <c r="B36" s="227"/>
      <c r="C36" s="132" t="s">
        <v>156</v>
      </c>
      <c r="D36" s="213"/>
      <c r="E36" s="127"/>
      <c r="F36" s="127">
        <v>0</v>
      </c>
      <c r="G36" s="127"/>
      <c r="H36" s="127"/>
      <c r="I36" s="33"/>
      <c r="J36" s="35"/>
      <c r="K36" s="33"/>
      <c r="L36" s="35"/>
      <c r="M36" s="217"/>
      <c r="N36" s="126"/>
      <c r="O36" s="126"/>
      <c r="P36" s="126"/>
      <c r="Q36" s="126"/>
      <c r="R36" s="126"/>
      <c r="S36" s="126"/>
      <c r="T36" s="127"/>
      <c r="U36" s="126"/>
      <c r="V36" s="126"/>
      <c r="W36" s="126"/>
      <c r="X36" s="225"/>
      <c r="Y36" s="127"/>
      <c r="Z36" s="150"/>
      <c r="AA36" s="127"/>
      <c r="AB36" s="127"/>
      <c r="AC36" s="127"/>
      <c r="AD36" s="150"/>
      <c r="AE36" s="111"/>
      <c r="AF36" s="111"/>
      <c r="AG36" s="111"/>
      <c r="AH36" s="111"/>
      <c r="AI36" s="127"/>
      <c r="AJ36" s="151"/>
      <c r="AK36" s="127"/>
      <c r="AL36" s="127"/>
      <c r="AM36" s="135"/>
      <c r="AN36" s="127"/>
    </row>
    <row r="37" spans="1:40" s="37" customFormat="1" ht="12.75" customHeight="1">
      <c r="A37" s="152"/>
      <c r="B37" s="229"/>
      <c r="C37" s="153" t="s">
        <v>115</v>
      </c>
      <c r="D37" s="159"/>
      <c r="E37" s="154"/>
      <c r="F37" s="152"/>
      <c r="G37" s="152"/>
      <c r="H37" s="152"/>
      <c r="I37" s="155"/>
      <c r="J37" s="156"/>
      <c r="K37" s="155">
        <f>SUM(K27:L28)+K31+K33+K35</f>
        <v>495</v>
      </c>
      <c r="L37" s="156"/>
      <c r="M37" s="230">
        <f>SUM(M27:M28)+M31+M33+M35</f>
        <v>16.5</v>
      </c>
      <c r="N37" s="231">
        <f>SUM(N27:N28)+N31+N33+N35</f>
        <v>495</v>
      </c>
      <c r="O37" s="231">
        <f>SUM(O27:O28)+O31+O33+O35</f>
        <v>144</v>
      </c>
      <c r="P37" s="231">
        <f>SUM(P27:P28)</f>
        <v>64</v>
      </c>
      <c r="Q37" s="231"/>
      <c r="R37" s="231">
        <f>SUM(R27:R28)+R31+R35+R33</f>
        <v>80</v>
      </c>
      <c r="S37" s="231">
        <f>SUM(S27:S28)+S31+S33+S35</f>
        <v>351</v>
      </c>
      <c r="T37" s="158">
        <f>SUM(T27:T28)+T31+T33+T35</f>
        <v>18</v>
      </c>
      <c r="U37" s="231">
        <f>SUM(U27:U28)</f>
        <v>8</v>
      </c>
      <c r="V37" s="232"/>
      <c r="W37" s="231">
        <f>SUM(W33)+W31+W35</f>
        <v>10</v>
      </c>
      <c r="X37" s="157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4"/>
      <c r="AJ37" s="152">
        <v>5</v>
      </c>
      <c r="AK37" s="154"/>
      <c r="AL37" s="154"/>
      <c r="AM37" s="154"/>
      <c r="AN37" s="159"/>
    </row>
    <row r="38" spans="2:42" s="2" customFormat="1" ht="12.75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K38" s="37"/>
      <c r="AL38" s="161"/>
      <c r="AM38" s="161"/>
      <c r="AN38" s="161"/>
      <c r="AO38" s="37"/>
      <c r="AP38" s="37"/>
    </row>
    <row r="39" spans="1:42" s="2" customFormat="1" ht="12.75" customHeight="1">
      <c r="A39" s="162" t="s">
        <v>119</v>
      </c>
      <c r="B39" s="163"/>
      <c r="C39" s="164" t="s">
        <v>120</v>
      </c>
      <c r="D39" s="165" t="s">
        <v>121</v>
      </c>
      <c r="E39" s="166"/>
      <c r="F39" s="165" t="s">
        <v>122</v>
      </c>
      <c r="G39" s="167"/>
      <c r="H39" s="167"/>
      <c r="I39" s="166"/>
      <c r="J39" s="82" t="s">
        <v>123</v>
      </c>
      <c r="K39" s="83"/>
      <c r="L39" s="84"/>
      <c r="M39" s="82" t="s">
        <v>124</v>
      </c>
      <c r="N39" s="84"/>
      <c r="O39" s="82" t="s">
        <v>125</v>
      </c>
      <c r="P39" s="84"/>
      <c r="Q39" s="37"/>
      <c r="T39" s="37"/>
      <c r="V39" s="168"/>
      <c r="W39" s="168"/>
      <c r="X39" s="113" t="s">
        <v>157</v>
      </c>
      <c r="Y39" s="113"/>
      <c r="Z39" s="113"/>
      <c r="AA39" s="113"/>
      <c r="AB39" s="113"/>
      <c r="AC39" s="113"/>
      <c r="AD39" s="113" t="s">
        <v>121</v>
      </c>
      <c r="AE39" s="113"/>
      <c r="AF39" s="74" t="s">
        <v>158</v>
      </c>
      <c r="AG39" s="74"/>
      <c r="AH39" s="74"/>
      <c r="AI39" s="74"/>
      <c r="AK39" s="37"/>
      <c r="AL39" s="170"/>
      <c r="AM39" s="170"/>
      <c r="AN39" s="170"/>
      <c r="AO39" s="37"/>
      <c r="AP39" s="37"/>
    </row>
    <row r="40" spans="1:42" s="2" customFormat="1" ht="12.75">
      <c r="A40" s="171"/>
      <c r="B40" s="172"/>
      <c r="C40" s="173"/>
      <c r="D40" s="174"/>
      <c r="E40" s="175"/>
      <c r="F40" s="174"/>
      <c r="G40" s="140"/>
      <c r="H40" s="140"/>
      <c r="I40" s="175"/>
      <c r="J40" s="89"/>
      <c r="K40" s="90"/>
      <c r="L40" s="91"/>
      <c r="M40" s="89"/>
      <c r="N40" s="91"/>
      <c r="O40" s="89"/>
      <c r="P40" s="91"/>
      <c r="Q40" s="37"/>
      <c r="T40" s="37"/>
      <c r="U40" s="37"/>
      <c r="V40" s="168"/>
      <c r="W40" s="168"/>
      <c r="X40" s="113"/>
      <c r="Y40" s="113"/>
      <c r="Z40" s="113"/>
      <c r="AA40" s="113"/>
      <c r="AB40" s="113"/>
      <c r="AC40" s="113"/>
      <c r="AD40" s="113"/>
      <c r="AE40" s="113"/>
      <c r="AF40" s="74"/>
      <c r="AG40" s="74"/>
      <c r="AH40" s="74"/>
      <c r="AI40" s="74"/>
      <c r="AK40" s="37"/>
      <c r="AL40" s="170"/>
      <c r="AM40" s="170"/>
      <c r="AN40" s="170"/>
      <c r="AO40" s="37"/>
      <c r="AP40" s="37"/>
    </row>
    <row r="41" spans="1:42" s="2" customFormat="1" ht="12.75">
      <c r="A41" s="32">
        <v>1</v>
      </c>
      <c r="B41" s="32"/>
      <c r="C41" s="233" t="s">
        <v>159</v>
      </c>
      <c r="D41" s="32">
        <v>3</v>
      </c>
      <c r="E41" s="32"/>
      <c r="F41" s="32">
        <v>3</v>
      </c>
      <c r="G41" s="32"/>
      <c r="H41" s="32"/>
      <c r="I41" s="32"/>
      <c r="J41" s="32">
        <v>4.5</v>
      </c>
      <c r="K41" s="32"/>
      <c r="L41" s="32"/>
      <c r="M41" s="32">
        <f>J41*30</f>
        <v>135</v>
      </c>
      <c r="N41" s="32"/>
      <c r="O41" s="32" t="s">
        <v>127</v>
      </c>
      <c r="P41" s="32"/>
      <c r="Q41" s="37"/>
      <c r="T41" s="37"/>
      <c r="U41" s="37"/>
      <c r="V41" s="177"/>
      <c r="W41" s="177"/>
      <c r="X41" s="32" t="s">
        <v>160</v>
      </c>
      <c r="Y41" s="32"/>
      <c r="Z41" s="32"/>
      <c r="AA41" s="32"/>
      <c r="AB41" s="32"/>
      <c r="AC41" s="32"/>
      <c r="AD41" s="32">
        <v>3</v>
      </c>
      <c r="AE41" s="32"/>
      <c r="AF41" s="32">
        <v>9</v>
      </c>
      <c r="AG41" s="32"/>
      <c r="AH41" s="32"/>
      <c r="AI41" s="32"/>
      <c r="AK41" s="37"/>
      <c r="AL41" s="170"/>
      <c r="AM41" s="170"/>
      <c r="AN41" s="170"/>
      <c r="AO41" s="37"/>
      <c r="AP41" s="37"/>
    </row>
    <row r="42" spans="1:42" s="2" customFormat="1" ht="12.75">
      <c r="A42" s="177"/>
      <c r="B42" s="177"/>
      <c r="C42" s="234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37"/>
      <c r="T42" s="37"/>
      <c r="U42" s="37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K42" s="37"/>
      <c r="AL42" s="170"/>
      <c r="AM42" s="170"/>
      <c r="AN42" s="170"/>
      <c r="AO42" s="37"/>
      <c r="AP42" s="37"/>
    </row>
    <row r="43" spans="1:42" s="2" customFormat="1" ht="15">
      <c r="A43" s="177"/>
      <c r="B43" s="177"/>
      <c r="C43" s="234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37"/>
      <c r="T43" s="37"/>
      <c r="U43" s="37"/>
      <c r="V43" s="179"/>
      <c r="W43" s="179"/>
      <c r="X43" s="235" t="s">
        <v>161</v>
      </c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K43" s="37"/>
      <c r="AL43" s="170"/>
      <c r="AM43" s="170"/>
      <c r="AN43" s="170"/>
      <c r="AO43" s="37"/>
      <c r="AP43" s="37"/>
    </row>
    <row r="44" spans="1:42" s="2" customFormat="1" ht="12.75">
      <c r="A44" s="179"/>
      <c r="B44" s="179"/>
      <c r="C44" s="234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37"/>
      <c r="T44" s="37"/>
      <c r="U44" s="37"/>
      <c r="V44" s="179"/>
      <c r="W44" s="179"/>
      <c r="X44" s="179"/>
      <c r="Y44" s="179"/>
      <c r="Z44" s="179"/>
      <c r="AA44" s="179"/>
      <c r="AB44" s="179"/>
      <c r="AC44" s="179"/>
      <c r="AD44" s="179"/>
      <c r="AE44" s="37"/>
      <c r="AF44" s="179"/>
      <c r="AG44" s="179"/>
      <c r="AH44" s="179"/>
      <c r="AI44" s="179"/>
      <c r="AK44" s="37"/>
      <c r="AL44" s="170"/>
      <c r="AM44" s="170"/>
      <c r="AN44" s="170"/>
      <c r="AO44" s="37"/>
      <c r="AP44" s="37"/>
    </row>
    <row r="45" spans="2:42" s="2" customFormat="1" ht="15.75">
      <c r="B45" s="37"/>
      <c r="C45" s="180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236" t="s">
        <v>162</v>
      </c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K45" s="37"/>
      <c r="AL45" s="170"/>
      <c r="AM45" s="170"/>
      <c r="AN45" s="170"/>
      <c r="AO45" s="37"/>
      <c r="AP45" s="37"/>
    </row>
    <row r="46" spans="2:42" s="2" customFormat="1" ht="12.75">
      <c r="B46" s="37"/>
      <c r="C46" s="182"/>
      <c r="D46" s="183"/>
      <c r="E46" s="183"/>
      <c r="F46" s="183"/>
      <c r="G46" s="183"/>
      <c r="H46" s="183"/>
      <c r="I46" s="183"/>
      <c r="J46" s="183"/>
      <c r="K46" s="37"/>
      <c r="L46" s="37"/>
      <c r="M46" s="37"/>
      <c r="N46" s="177"/>
      <c r="O46" s="177"/>
      <c r="P46" s="177"/>
      <c r="Q46" s="177"/>
      <c r="R46" s="177"/>
      <c r="S46" s="17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179"/>
      <c r="AI46" s="177"/>
      <c r="AJ46" s="177"/>
      <c r="AK46" s="177"/>
      <c r="AL46" s="170"/>
      <c r="AM46" s="170"/>
      <c r="AN46" s="170"/>
      <c r="AO46" s="37"/>
      <c r="AP46" s="37"/>
    </row>
    <row r="47" spans="2:42" s="2" customFormat="1" ht="15">
      <c r="B47" s="182" t="s">
        <v>133</v>
      </c>
      <c r="C47" s="237" t="s">
        <v>163</v>
      </c>
      <c r="D47" s="182"/>
      <c r="E47" s="182"/>
      <c r="F47" s="37"/>
      <c r="G47" s="37"/>
      <c r="H47" s="37"/>
      <c r="I47" s="37"/>
      <c r="J47" s="37"/>
      <c r="K47" s="37"/>
      <c r="L47" s="37"/>
      <c r="M47" s="37"/>
      <c r="N47" s="37"/>
      <c r="O47" s="37"/>
      <c r="Q47" s="37"/>
      <c r="T47" s="37"/>
      <c r="U47" s="37"/>
      <c r="V47" s="37"/>
      <c r="W47" s="37"/>
      <c r="X47" s="37"/>
      <c r="Y47" s="37"/>
      <c r="Z47" s="37"/>
      <c r="AA47" s="37"/>
      <c r="AB47" s="185"/>
      <c r="AC47" s="185"/>
      <c r="AD47" s="185"/>
      <c r="AE47" s="185"/>
      <c r="AF47" s="185"/>
      <c r="AG47" s="185"/>
      <c r="AH47" s="179"/>
      <c r="AI47" s="186"/>
      <c r="AJ47" s="186"/>
      <c r="AK47" s="186"/>
      <c r="AL47" s="170"/>
      <c r="AM47" s="170"/>
      <c r="AN47" s="170"/>
      <c r="AO47" s="37"/>
      <c r="AP47" s="37"/>
    </row>
    <row r="48" spans="2:61" s="2" customFormat="1" ht="15.75">
      <c r="B48" s="37"/>
      <c r="C48" s="37"/>
      <c r="D48" s="37"/>
      <c r="E48" s="187" t="s">
        <v>135</v>
      </c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5"/>
      <c r="AG48" s="185"/>
      <c r="AH48" s="185"/>
      <c r="AI48" s="185"/>
      <c r="AJ48" s="185"/>
      <c r="AK48" s="185"/>
      <c r="AL48" s="185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</row>
    <row r="49" spans="1:58" s="2" customFormat="1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</row>
    <row r="50" spans="1:58" s="2" customFormat="1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</row>
    <row r="51" spans="1:58" s="2" customFormat="1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1:58" s="2" customFormat="1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</row>
    <row r="53" spans="1:58" s="2" customFormat="1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</row>
    <row r="54" spans="1:58" s="2" customFormat="1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</row>
    <row r="55" spans="1:58" s="2" customFormat="1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</row>
    <row r="56" spans="1:58" s="2" customFormat="1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</row>
    <row r="57" spans="1:58" s="2" customFormat="1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</row>
    <row r="58" spans="1:58" s="2" customFormat="1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</row>
    <row r="59" spans="1:58" s="2" customFormat="1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</row>
    <row r="60" spans="1:58" s="2" customFormat="1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</row>
    <row r="61" spans="1:58" ht="12.75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</row>
    <row r="62" spans="1:58" ht="12.75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</row>
    <row r="63" spans="1:58" ht="12.7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</row>
    <row r="64" spans="1:58" ht="12.75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</row>
    <row r="65" spans="1:58" ht="12.75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</row>
    <row r="66" spans="1:58" ht="12.75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</row>
    <row r="67" spans="1:58" ht="12.75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</row>
    <row r="68" spans="1:58" ht="12.75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</row>
    <row r="69" spans="1:58" ht="12.75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</row>
    <row r="70" spans="1:58" ht="12.75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</row>
    <row r="71" spans="1:58" ht="12.75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</row>
    <row r="72" spans="1:58" ht="12.75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</row>
    <row r="73" spans="1:58" ht="12.75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23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</row>
    <row r="74" spans="1:58" ht="12.75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</row>
    <row r="75" spans="1:58" ht="12.75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</row>
    <row r="76" spans="1:58" ht="12.75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</row>
    <row r="77" spans="1:58" ht="12.75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</row>
    <row r="78" spans="1:58" ht="12.75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</row>
    <row r="79" spans="1:58" ht="12.75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</row>
    <row r="80" spans="1:58" ht="12.75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</row>
    <row r="81" spans="1:58" ht="12.75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</row>
    <row r="82" spans="1:58" ht="12.75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</row>
    <row r="83" spans="1:58" ht="12.75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</row>
    <row r="84" spans="1:58" ht="12.75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</row>
    <row r="85" spans="1:58" ht="12.75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</row>
    <row r="86" spans="1:58" ht="12.75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</row>
    <row r="87" spans="1:58" ht="12.75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</row>
    <row r="88" spans="1:58" ht="12.75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</row>
    <row r="89" spans="1:58" ht="12.75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</row>
    <row r="90" spans="1:58" ht="12.75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</row>
    <row r="91" spans="1:58" ht="12.7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</row>
    <row r="92" spans="1:58" ht="12.75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</row>
    <row r="93" spans="1:58" ht="12.75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</row>
    <row r="94" spans="1:58" ht="12.75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</row>
    <row r="95" spans="1:58" ht="12.75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</row>
    <row r="96" spans="1:58" ht="12.75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</row>
    <row r="97" spans="1:58" ht="12.75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</row>
    <row r="98" spans="1:58" ht="12.75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</row>
    <row r="99" spans="1:58" ht="12.75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</row>
    <row r="100" spans="1:58" ht="12.75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</row>
    <row r="101" spans="1:58" ht="12.75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</row>
    <row r="102" spans="1:58" ht="12.75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</row>
    <row r="103" spans="1:58" ht="12.75">
      <c r="A103" s="198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</row>
    <row r="104" spans="1:58" ht="12.75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</row>
    <row r="105" spans="1:58" ht="12.75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</row>
    <row r="106" spans="1:58" ht="12.75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</row>
    <row r="107" spans="1:58" ht="12.75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</row>
    <row r="108" spans="1:58" ht="12.75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</row>
    <row r="109" spans="1:58" ht="12.7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</row>
  </sheetData>
  <sheetProtection/>
  <mergeCells count="136">
    <mergeCell ref="I22:J24"/>
    <mergeCell ref="AD22:AD24"/>
    <mergeCell ref="AE22:AE24"/>
    <mergeCell ref="A39:B40"/>
    <mergeCell ref="M39:N40"/>
    <mergeCell ref="O39:P40"/>
    <mergeCell ref="J39:L40"/>
    <mergeCell ref="U22:W23"/>
    <mergeCell ref="F39:I40"/>
    <mergeCell ref="I37:J37"/>
    <mergeCell ref="D39:E40"/>
    <mergeCell ref="V39:W40"/>
    <mergeCell ref="AD39:AE40"/>
    <mergeCell ref="X39:AC40"/>
    <mergeCell ref="N22:N24"/>
    <mergeCell ref="K22:L24"/>
    <mergeCell ref="Y22:Y24"/>
    <mergeCell ref="AF39:AI40"/>
    <mergeCell ref="AI21:AL22"/>
    <mergeCell ref="AF22:AH23"/>
    <mergeCell ref="K37:L37"/>
    <mergeCell ref="AL38:AN38"/>
    <mergeCell ref="K35:L35"/>
    <mergeCell ref="AA23:AC23"/>
    <mergeCell ref="E48:AE48"/>
    <mergeCell ref="A21:A24"/>
    <mergeCell ref="B21:B24"/>
    <mergeCell ref="D22:D24"/>
    <mergeCell ref="E22:E24"/>
    <mergeCell ref="F21:F24"/>
    <mergeCell ref="D46:J46"/>
    <mergeCell ref="N46:S46"/>
    <mergeCell ref="H22:H24"/>
    <mergeCell ref="M21:M24"/>
    <mergeCell ref="C9:C10"/>
    <mergeCell ref="C13:C14"/>
    <mergeCell ref="C21:C24"/>
    <mergeCell ref="C39:C40"/>
    <mergeCell ref="A25:AN25"/>
    <mergeCell ref="A26:AN26"/>
    <mergeCell ref="I27:J27"/>
    <mergeCell ref="K27:L27"/>
    <mergeCell ref="O22:R22"/>
    <mergeCell ref="Z22:AC22"/>
    <mergeCell ref="AI46:AK46"/>
    <mergeCell ref="AI47:AK47"/>
    <mergeCell ref="M43:N43"/>
    <mergeCell ref="O43:P43"/>
    <mergeCell ref="X43:AI43"/>
    <mergeCell ref="D45:E45"/>
    <mergeCell ref="F45:W45"/>
    <mergeCell ref="X45:AI45"/>
    <mergeCell ref="A43:B43"/>
    <mergeCell ref="D43:E43"/>
    <mergeCell ref="F43:I43"/>
    <mergeCell ref="J43:L43"/>
    <mergeCell ref="M42:N42"/>
    <mergeCell ref="O42:P42"/>
    <mergeCell ref="A41:B41"/>
    <mergeCell ref="D41:E41"/>
    <mergeCell ref="F41:I41"/>
    <mergeCell ref="A42:B42"/>
    <mergeCell ref="D42:E42"/>
    <mergeCell ref="F42:I42"/>
    <mergeCell ref="J42:L42"/>
    <mergeCell ref="AF41:AI41"/>
    <mergeCell ref="X41:AC41"/>
    <mergeCell ref="I36:J36"/>
    <mergeCell ref="K36:L36"/>
    <mergeCell ref="J41:L41"/>
    <mergeCell ref="M41:N41"/>
    <mergeCell ref="O41:P41"/>
    <mergeCell ref="V41:W41"/>
    <mergeCell ref="AD41:AE41"/>
    <mergeCell ref="I35:J35"/>
    <mergeCell ref="I31:J31"/>
    <mergeCell ref="K31:L31"/>
    <mergeCell ref="I32:J32"/>
    <mergeCell ref="K32:L32"/>
    <mergeCell ref="I33:J33"/>
    <mergeCell ref="K33:L33"/>
    <mergeCell ref="I34:J34"/>
    <mergeCell ref="K34:L34"/>
    <mergeCell ref="I28:J28"/>
    <mergeCell ref="K28:L28"/>
    <mergeCell ref="A29:AN29"/>
    <mergeCell ref="A30:AN30"/>
    <mergeCell ref="O23:O24"/>
    <mergeCell ref="S22:S24"/>
    <mergeCell ref="Z23:Z24"/>
    <mergeCell ref="T22:T24"/>
    <mergeCell ref="X21:X24"/>
    <mergeCell ref="A19:AN19"/>
    <mergeCell ref="D21:E21"/>
    <mergeCell ref="G21:H21"/>
    <mergeCell ref="I21:L21"/>
    <mergeCell ref="N21:W21"/>
    <mergeCell ref="Y21:AH21"/>
    <mergeCell ref="AM21:AM24"/>
    <mergeCell ref="AN21:AN24"/>
    <mergeCell ref="G22:G24"/>
    <mergeCell ref="P23:R23"/>
    <mergeCell ref="D15:AE15"/>
    <mergeCell ref="C16:AH16"/>
    <mergeCell ref="B17:C17"/>
    <mergeCell ref="D17:W17"/>
    <mergeCell ref="AA17:AD17"/>
    <mergeCell ref="AF17:AH17"/>
    <mergeCell ref="U9:Y9"/>
    <mergeCell ref="Z9:AC9"/>
    <mergeCell ref="D12:H12"/>
    <mergeCell ref="I12:L12"/>
    <mergeCell ref="M12:P12"/>
    <mergeCell ref="Q12:U12"/>
    <mergeCell ref="V12:Y12"/>
    <mergeCell ref="Z12:AC12"/>
    <mergeCell ref="D9:G9"/>
    <mergeCell ref="H9:K9"/>
    <mergeCell ref="L9:P9"/>
    <mergeCell ref="Q9:T9"/>
    <mergeCell ref="AF6:AG6"/>
    <mergeCell ref="R7:T7"/>
    <mergeCell ref="U7:X7"/>
    <mergeCell ref="A8:AN8"/>
    <mergeCell ref="B6:D6"/>
    <mergeCell ref="R6:T6"/>
    <mergeCell ref="V6:X6"/>
    <mergeCell ref="AA6:AD6"/>
    <mergeCell ref="R4:U4"/>
    <mergeCell ref="W4:AC4"/>
    <mergeCell ref="R5:U5"/>
    <mergeCell ref="W5:AB5"/>
    <mergeCell ref="P1:AG1"/>
    <mergeCell ref="P2:AG2"/>
    <mergeCell ref="R3:U3"/>
    <mergeCell ref="W3:AB3"/>
  </mergeCells>
  <printOptions/>
  <pageMargins left="0.49" right="0.22999999999999998" top="0.62" bottom="0.25" header="0.18" footer="0.25"/>
  <pageSetup horizontalDpi="144" verticalDpi="144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BLACKEDITION</dc:creator>
  <cp:keywords/>
  <dc:description/>
  <cp:lastModifiedBy>BLACKEDITION</cp:lastModifiedBy>
  <dcterms:created xsi:type="dcterms:W3CDTF">2020-09-08T10:38:26Z</dcterms:created>
  <dcterms:modified xsi:type="dcterms:W3CDTF">2020-09-08T10:39:48Z</dcterms:modified>
  <cp:category/>
  <cp:version/>
  <cp:contentType/>
  <cp:contentStatus/>
</cp:coreProperties>
</file>